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ire Başkanlığı\Desktop\"/>
    </mc:Choice>
  </mc:AlternateContent>
  <bookViews>
    <workbookView xWindow="0" yWindow="0" windowWidth="28800" windowHeight="12345"/>
  </bookViews>
  <sheets>
    <sheet name="Sayfa1" sheetId="1" r:id="rId1"/>
  </sheets>
  <definedNames>
    <definedName name="_xlnm.Print_Area" localSheetId="0">Sayfa1!$A$1:$Q$33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1" i="1" l="1"/>
  <c r="B32" i="1" l="1"/>
  <c r="C32" i="1" s="1"/>
  <c r="E32" i="1" s="1"/>
  <c r="B31" i="1"/>
  <c r="C31" i="1" s="1"/>
  <c r="E31" i="1" s="1"/>
  <c r="B30" i="1"/>
  <c r="C30" i="1" s="1"/>
  <c r="E30" i="1" s="1"/>
</calcChain>
</file>

<file path=xl/sharedStrings.xml><?xml version="1.0" encoding="utf-8"?>
<sst xmlns="http://schemas.openxmlformats.org/spreadsheetml/2006/main" count="107" uniqueCount="35">
  <si>
    <t>Önlisans</t>
  </si>
  <si>
    <t>Lisans</t>
  </si>
  <si>
    <t>Yüksek Lisans</t>
  </si>
  <si>
    <t>Sanatta Yeterlik</t>
  </si>
  <si>
    <t>Doktora</t>
  </si>
  <si>
    <t>Toplam</t>
  </si>
  <si>
    <t>Erkek</t>
  </si>
  <si>
    <t>Kız</t>
  </si>
  <si>
    <t>Açık Öğretim</t>
  </si>
  <si>
    <t>İkinci Öğretim</t>
  </si>
  <si>
    <t>Örgün Öğretim</t>
  </si>
  <si>
    <t>Uzaktan Eğitim</t>
  </si>
  <si>
    <t>Sanatta Yeterlilik</t>
  </si>
  <si>
    <t>BİRİM ADI</t>
  </si>
  <si>
    <t>AÇIKÖĞRETİM</t>
  </si>
  <si>
    <t>ÖRGÜN ÖĞRETİM</t>
  </si>
  <si>
    <t>Kayıtlı Öğrenci</t>
  </si>
  <si>
    <t>Ders Kaydı Yapan</t>
  </si>
  <si>
    <t>Ders Kaydı Yapmayan</t>
  </si>
  <si>
    <t>Ders Kayıt Oranı</t>
  </si>
  <si>
    <t>Kayıt Yaptıranlar</t>
  </si>
  <si>
    <t>Mezun Olanlar</t>
  </si>
  <si>
    <t>AÖF</t>
  </si>
  <si>
    <t>Ö.Ö</t>
  </si>
  <si>
    <t>UZAKTAN EĞİTİM</t>
  </si>
  <si>
    <r>
      <rPr>
        <b/>
        <sz val="10"/>
        <color rgb="FFFF0000"/>
        <rFont val="Times New Roman"/>
        <family val="1"/>
        <charset val="162"/>
      </rPr>
      <t>ULUSLARARASI</t>
    </r>
    <r>
      <rPr>
        <b/>
        <sz val="10"/>
        <color theme="1"/>
        <rFont val="Times New Roman"/>
        <family val="1"/>
        <charset val="162"/>
      </rPr>
      <t xml:space="preserve"> ÖĞRENCİ SAYILARI</t>
    </r>
  </si>
  <si>
    <t>ATATÜRK ÜNİVERSİTESİ</t>
  </si>
  <si>
    <t>2024-2025 EĞİTİM-ÖĞRETİM YILI</t>
  </si>
  <si>
    <r>
      <rPr>
        <b/>
        <sz val="10"/>
        <color rgb="FFFF0000"/>
        <rFont val="Times New Roman"/>
        <family val="1"/>
        <charset val="162"/>
      </rPr>
      <t xml:space="preserve">1958'DEN 2024'E KAYITLI- MEZUN                                                                           </t>
    </r>
    <r>
      <rPr>
        <b/>
        <sz val="10"/>
        <color theme="1"/>
        <rFont val="Times New Roman"/>
        <family val="1"/>
        <charset val="162"/>
      </rPr>
      <t xml:space="preserve">                         ÖĞRENCİ SAYILARI                                                </t>
    </r>
  </si>
  <si>
    <r>
      <t xml:space="preserve">2024-2025 EĞİTİM-ÖĞRETİM YILI </t>
    </r>
    <r>
      <rPr>
        <b/>
        <sz val="10"/>
        <color rgb="FFFF0000"/>
        <rFont val="Times New Roman"/>
        <family val="1"/>
        <charset val="162"/>
      </rPr>
      <t>GÜZ</t>
    </r>
    <r>
      <rPr>
        <b/>
        <sz val="10"/>
        <color theme="1"/>
        <rFont val="Times New Roman"/>
        <family val="1"/>
        <charset val="162"/>
      </rPr>
      <t xml:space="preserve"> YARIYILI                               </t>
    </r>
    <r>
      <rPr>
        <b/>
        <sz val="10"/>
        <color rgb="FFFF0000"/>
        <rFont val="Times New Roman"/>
        <family val="1"/>
        <charset val="162"/>
      </rPr>
      <t>DERS KAYIT ANALİZİ</t>
    </r>
  </si>
  <si>
    <r>
      <t xml:space="preserve"> </t>
    </r>
    <r>
      <rPr>
        <b/>
        <sz val="10"/>
        <color rgb="FFFF0000"/>
        <rFont val="Times New Roman"/>
        <family val="1"/>
        <charset val="162"/>
      </rPr>
      <t xml:space="preserve">KAYITLI  ÖĞRENCİ </t>
    </r>
    <r>
      <rPr>
        <b/>
        <sz val="10"/>
        <color theme="1"/>
        <rFont val="Times New Roman"/>
        <family val="1"/>
        <charset val="162"/>
      </rPr>
      <t>SAYILARI</t>
    </r>
  </si>
  <si>
    <r>
      <rPr>
        <b/>
        <sz val="10"/>
        <color rgb="FFFF0000"/>
        <rFont val="Times New Roman"/>
        <family val="1"/>
        <charset val="162"/>
      </rPr>
      <t>YENİ KAYIT</t>
    </r>
    <r>
      <rPr>
        <sz val="10"/>
        <color rgb="FFFF0000"/>
        <rFont val="Times New Roman"/>
        <family val="1"/>
        <charset val="162"/>
      </rPr>
      <t xml:space="preserve"> </t>
    </r>
    <r>
      <rPr>
        <b/>
        <sz val="10"/>
        <color theme="1"/>
        <rFont val="Times New Roman"/>
        <family val="1"/>
        <charset val="162"/>
      </rPr>
      <t>OLAN ÖĞRENCİ SAYILARI</t>
    </r>
  </si>
  <si>
    <t>96 UYRUK</t>
  </si>
  <si>
    <r>
      <rPr>
        <b/>
        <sz val="10"/>
        <color rgb="FFFF0000"/>
        <rFont val="Times New Roman"/>
        <family val="1"/>
        <charset val="162"/>
      </rPr>
      <t xml:space="preserve">MEZUN </t>
    </r>
    <r>
      <rPr>
        <b/>
        <sz val="10"/>
        <color theme="1"/>
        <rFont val="Times New Roman"/>
        <family val="1"/>
        <charset val="162"/>
      </rPr>
      <t>ÖĞRENCİ SAYILARI</t>
    </r>
    <r>
      <rPr>
        <b/>
        <sz val="10"/>
        <color rgb="FF7030A0"/>
        <rFont val="Times New Roman"/>
        <family val="1"/>
        <charset val="162"/>
      </rPr>
      <t xml:space="preserve"> (2023-2024)</t>
    </r>
  </si>
  <si>
    <r>
      <t>Veriler</t>
    </r>
    <r>
      <rPr>
        <b/>
        <sz val="10"/>
        <color rgb="FFFF0000"/>
        <rFont val="Times New Roman"/>
        <family val="1"/>
        <charset val="162"/>
      </rPr>
      <t xml:space="preserve"> 21 Ekim 2024 </t>
    </r>
    <r>
      <rPr>
        <b/>
        <sz val="10"/>
        <color theme="1"/>
        <rFont val="Times New Roman"/>
        <family val="1"/>
        <charset val="162"/>
      </rPr>
      <t>tarihi itibariyle derlenmiştir.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</si>
</sst>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8"/>
      <color theme="3"/>
      <name val="Calibri Light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b/>
      <sz val="10"/>
      <color theme="1"/>
      <name val="Times New Roman"/>
      <family val="1"/>
      <charset val="162"/>
    </font>
    <font>
      <b/>
      <sz val="10"/>
      <color rgb="FFFF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color rgb="FFFF0000"/>
      <name val="Times New Roman"/>
      <family val="1"/>
      <charset val="162"/>
    </font>
    <font>
      <b/>
      <sz val="10"/>
      <color rgb="FF7030A0"/>
      <name val="Times New Roman"/>
      <family val="1"/>
      <charset val="16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9" applyNumberFormat="0" applyFill="0" applyAlignment="0" applyProtection="0"/>
    <xf numFmtId="0" fontId="4" fillId="0" borderId="10" applyNumberFormat="0" applyFill="0" applyAlignment="0" applyProtection="0"/>
    <xf numFmtId="0" fontId="5" fillId="0" borderId="11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12" applyNumberFormat="0" applyAlignment="0" applyProtection="0"/>
    <xf numFmtId="0" fontId="9" fillId="8" borderId="13" applyNumberFormat="0" applyAlignment="0" applyProtection="0"/>
    <xf numFmtId="0" fontId="10" fillId="8" borderId="12" applyNumberFormat="0" applyAlignment="0" applyProtection="0"/>
    <xf numFmtId="0" fontId="11" fillId="0" borderId="14" applyNumberFormat="0" applyFill="0" applyAlignment="0" applyProtection="0"/>
    <xf numFmtId="0" fontId="12" fillId="9" borderId="15" applyNumberFormat="0" applyAlignment="0" applyProtection="0"/>
    <xf numFmtId="0" fontId="13" fillId="0" borderId="0" applyNumberFormat="0" applyFill="0" applyBorder="0" applyAlignment="0" applyProtection="0"/>
    <xf numFmtId="0" fontId="1" fillId="10" borderId="16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17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6" borderId="0" applyNumberFormat="0" applyBorder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</cellStyleXfs>
  <cellXfs count="35">
    <xf numFmtId="0" fontId="0" fillId="0" borderId="0" xfId="0"/>
    <xf numFmtId="0" fontId="20" fillId="2" borderId="0" xfId="0" applyFont="1" applyFill="1"/>
    <xf numFmtId="0" fontId="18" fillId="3" borderId="1" xfId="0" applyFont="1" applyFill="1" applyBorder="1" applyAlignment="1">
      <alignment horizontal="right"/>
    </xf>
    <xf numFmtId="3" fontId="18" fillId="3" borderId="1" xfId="0" applyNumberFormat="1" applyFont="1" applyFill="1" applyBorder="1" applyAlignment="1">
      <alignment horizontal="center"/>
    </xf>
    <xf numFmtId="0" fontId="20" fillId="0" borderId="0" xfId="0" applyFont="1" applyFill="1"/>
    <xf numFmtId="0" fontId="18" fillId="2" borderId="1" xfId="0" applyFont="1" applyFill="1" applyBorder="1"/>
    <xf numFmtId="0" fontId="20" fillId="0" borderId="1" xfId="0" applyFont="1" applyBorder="1"/>
    <xf numFmtId="3" fontId="20" fillId="2" borderId="1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/>
    </xf>
    <xf numFmtId="3" fontId="18" fillId="2" borderId="1" xfId="0" applyNumberFormat="1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left"/>
    </xf>
    <xf numFmtId="3" fontId="20" fillId="0" borderId="1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vertical="center" wrapText="1"/>
    </xf>
    <xf numFmtId="0" fontId="18" fillId="2" borderId="0" xfId="0" applyFont="1" applyFill="1" applyBorder="1" applyAlignment="1">
      <alignment vertical="center"/>
    </xf>
    <xf numFmtId="0" fontId="20" fillId="2" borderId="0" xfId="0" applyFont="1" applyFill="1" applyAlignment="1">
      <alignment vertical="center"/>
    </xf>
    <xf numFmtId="3" fontId="18" fillId="0" borderId="1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/>
    </xf>
    <xf numFmtId="0" fontId="18" fillId="2" borderId="8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wrapText="1"/>
    </xf>
    <xf numFmtId="0" fontId="20" fillId="2" borderId="6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 wrapText="1"/>
    </xf>
    <xf numFmtId="0" fontId="18" fillId="2" borderId="4" xfId="0" applyFont="1" applyFill="1" applyBorder="1" applyAlignment="1">
      <alignment horizontal="center" wrapText="1"/>
    </xf>
    <xf numFmtId="0" fontId="18" fillId="2" borderId="8" xfId="0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/>
    </xf>
    <xf numFmtId="0" fontId="20" fillId="2" borderId="2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</cellXfs>
  <cellStyles count="43">
    <cellStyle name="%20 - Vurgu1" xfId="19" builtinId="30" customBuiltin="1"/>
    <cellStyle name="%20 - Vurgu2" xfId="22" builtinId="34" customBuiltin="1"/>
    <cellStyle name="%20 - Vurgu3" xfId="25" builtinId="38" customBuiltin="1"/>
    <cellStyle name="%20 - Vurgu4" xfId="28" builtinId="42" customBuiltin="1"/>
    <cellStyle name="%20 - Vurgu5" xfId="31" builtinId="46" customBuiltin="1"/>
    <cellStyle name="%20 - Vurgu6" xfId="34" builtinId="50" customBuiltin="1"/>
    <cellStyle name="%40 - Vurgu1" xfId="20" builtinId="31" customBuiltin="1"/>
    <cellStyle name="%40 - Vurgu2" xfId="23" builtinId="35" customBuiltin="1"/>
    <cellStyle name="%40 - Vurgu3" xfId="26" builtinId="39" customBuiltin="1"/>
    <cellStyle name="%40 - Vurgu4" xfId="29" builtinId="43" customBuiltin="1"/>
    <cellStyle name="%40 - Vurgu5" xfId="32" builtinId="47" customBuiltin="1"/>
    <cellStyle name="%40 - Vurgu6" xfId="35" builtinId="51" customBuiltin="1"/>
    <cellStyle name="%60 - Vurgu1 2" xfId="37"/>
    <cellStyle name="%60 - Vurgu2 2" xfId="38"/>
    <cellStyle name="%60 - Vurgu3 2" xfId="39"/>
    <cellStyle name="%60 - Vurgu4 2" xfId="40"/>
    <cellStyle name="%60 - Vurgu5 2" xfId="41"/>
    <cellStyle name="%60 - Vurgu6 2" xfId="42"/>
    <cellStyle name="Açıklama Metni" xfId="16" builtinId="53" customBuiltin="1"/>
    <cellStyle name="Ana Başlık" xfId="2" builtinId="15" customBuiltin="1"/>
    <cellStyle name="Bağlı Hücre" xfId="12" builtinId="24" customBuiltin="1"/>
    <cellStyle name="Başlık 1" xfId="3" builtinId="16" customBuiltin="1"/>
    <cellStyle name="Başlık 2" xfId="4" builtinId="17" customBuiltin="1"/>
    <cellStyle name="Başlık 3" xfId="5" builtinId="18" customBuiltin="1"/>
    <cellStyle name="Başlık 4" xfId="6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7" builtinId="26" customBuiltin="1"/>
    <cellStyle name="Kötü" xfId="8" builtinId="27" customBuiltin="1"/>
    <cellStyle name="Normal" xfId="0" builtinId="0"/>
    <cellStyle name="Normal 2" xfId="1"/>
    <cellStyle name="Not" xfId="15" builtinId="10" customBuiltin="1"/>
    <cellStyle name="Nötr 2" xfId="36"/>
    <cellStyle name="Toplam" xfId="17" builtinId="25" customBuiltin="1"/>
    <cellStyle name="Uyarı Metni" xfId="14" builtinId="11" customBuiltin="1"/>
    <cellStyle name="Vurgu1" xfId="18" builtinId="29" customBuiltin="1"/>
    <cellStyle name="Vurgu2" xfId="21" builtinId="33" customBuiltin="1"/>
    <cellStyle name="Vurgu3" xfId="24" builtinId="37" customBuiltin="1"/>
    <cellStyle name="Vurgu4" xfId="27" builtinId="41" customBuiltin="1"/>
    <cellStyle name="Vurgu5" xfId="30" builtinId="45" customBuiltin="1"/>
    <cellStyle name="Vurgu6" xfId="33" builtinId="49" customBuiltin="1"/>
  </cellStyles>
  <dxfs count="473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43" defaultTableStyle="TableStyleMedium2" defaultPivotStyle="PivotStyleLight16">
    <tableStyle name="PivotStyleLight16 10" table="0" count="11">
      <tableStyleElement type="headerRow" dxfId="472"/>
      <tableStyleElement type="totalRow" dxfId="471"/>
      <tableStyleElement type="firstRowStripe" dxfId="470"/>
      <tableStyleElement type="firstColumnStripe" dxfId="469"/>
      <tableStyleElement type="firstSubtotalColumn" dxfId="468"/>
      <tableStyleElement type="firstSubtotalRow" dxfId="467"/>
      <tableStyleElement type="secondSubtotalRow" dxfId="466"/>
      <tableStyleElement type="firstRowSubheading" dxfId="465"/>
      <tableStyleElement type="secondRowSubheading" dxfId="464"/>
      <tableStyleElement type="pageFieldLabels" dxfId="463"/>
      <tableStyleElement type="pageFieldValues" dxfId="462"/>
    </tableStyle>
    <tableStyle name="PivotStyleLight16 11" table="0" count="11">
      <tableStyleElement type="headerRow" dxfId="461"/>
      <tableStyleElement type="totalRow" dxfId="460"/>
      <tableStyleElement type="firstRowStripe" dxfId="459"/>
      <tableStyleElement type="firstColumnStripe" dxfId="458"/>
      <tableStyleElement type="firstSubtotalColumn" dxfId="457"/>
      <tableStyleElement type="firstSubtotalRow" dxfId="456"/>
      <tableStyleElement type="secondSubtotalRow" dxfId="455"/>
      <tableStyleElement type="firstRowSubheading" dxfId="454"/>
      <tableStyleElement type="secondRowSubheading" dxfId="453"/>
      <tableStyleElement type="pageFieldLabels" dxfId="452"/>
      <tableStyleElement type="pageFieldValues" dxfId="451"/>
    </tableStyle>
    <tableStyle name="PivotStyleLight16 12" table="0" count="11">
      <tableStyleElement type="headerRow" dxfId="450"/>
      <tableStyleElement type="totalRow" dxfId="449"/>
      <tableStyleElement type="firstRowStripe" dxfId="448"/>
      <tableStyleElement type="firstColumnStripe" dxfId="447"/>
      <tableStyleElement type="firstSubtotalColumn" dxfId="446"/>
      <tableStyleElement type="firstSubtotalRow" dxfId="445"/>
      <tableStyleElement type="secondSubtotalRow" dxfId="444"/>
      <tableStyleElement type="firstRowSubheading" dxfId="443"/>
      <tableStyleElement type="secondRowSubheading" dxfId="442"/>
      <tableStyleElement type="pageFieldLabels" dxfId="441"/>
      <tableStyleElement type="pageFieldValues" dxfId="440"/>
    </tableStyle>
    <tableStyle name="PivotStyleLight16 13" table="0" count="11">
      <tableStyleElement type="headerRow" dxfId="439"/>
      <tableStyleElement type="totalRow" dxfId="438"/>
      <tableStyleElement type="firstRowStripe" dxfId="437"/>
      <tableStyleElement type="firstColumnStripe" dxfId="436"/>
      <tableStyleElement type="firstSubtotalColumn" dxfId="435"/>
      <tableStyleElement type="firstSubtotalRow" dxfId="434"/>
      <tableStyleElement type="secondSubtotalRow" dxfId="433"/>
      <tableStyleElement type="firstRowSubheading" dxfId="432"/>
      <tableStyleElement type="secondRowSubheading" dxfId="431"/>
      <tableStyleElement type="pageFieldLabels" dxfId="430"/>
      <tableStyleElement type="pageFieldValues" dxfId="429"/>
    </tableStyle>
    <tableStyle name="PivotStyleLight16 14" table="0" count="11">
      <tableStyleElement type="headerRow" dxfId="428"/>
      <tableStyleElement type="totalRow" dxfId="427"/>
      <tableStyleElement type="firstRowStripe" dxfId="426"/>
      <tableStyleElement type="firstColumnStripe" dxfId="425"/>
      <tableStyleElement type="firstSubtotalColumn" dxfId="424"/>
      <tableStyleElement type="firstSubtotalRow" dxfId="423"/>
      <tableStyleElement type="secondSubtotalRow" dxfId="422"/>
      <tableStyleElement type="firstRowSubheading" dxfId="421"/>
      <tableStyleElement type="secondRowSubheading" dxfId="420"/>
      <tableStyleElement type="pageFieldLabels" dxfId="419"/>
      <tableStyleElement type="pageFieldValues" dxfId="418"/>
    </tableStyle>
    <tableStyle name="PivotStyleLight16 15" table="0" count="11">
      <tableStyleElement type="headerRow" dxfId="417"/>
      <tableStyleElement type="totalRow" dxfId="416"/>
      <tableStyleElement type="firstRowStripe" dxfId="415"/>
      <tableStyleElement type="firstColumnStripe" dxfId="414"/>
      <tableStyleElement type="firstSubtotalColumn" dxfId="413"/>
      <tableStyleElement type="firstSubtotalRow" dxfId="412"/>
      <tableStyleElement type="secondSubtotalRow" dxfId="411"/>
      <tableStyleElement type="firstRowSubheading" dxfId="410"/>
      <tableStyleElement type="secondRowSubheading" dxfId="409"/>
      <tableStyleElement type="pageFieldLabels" dxfId="408"/>
      <tableStyleElement type="pageFieldValues" dxfId="407"/>
    </tableStyle>
    <tableStyle name="PivotStyleLight16 16" table="0" count="11">
      <tableStyleElement type="headerRow" dxfId="406"/>
      <tableStyleElement type="totalRow" dxfId="405"/>
      <tableStyleElement type="firstRowStripe" dxfId="404"/>
      <tableStyleElement type="firstColumnStripe" dxfId="403"/>
      <tableStyleElement type="firstSubtotalColumn" dxfId="402"/>
      <tableStyleElement type="firstSubtotalRow" dxfId="401"/>
      <tableStyleElement type="secondSubtotalRow" dxfId="400"/>
      <tableStyleElement type="firstRowSubheading" dxfId="399"/>
      <tableStyleElement type="secondRowSubheading" dxfId="398"/>
      <tableStyleElement type="pageFieldLabels" dxfId="397"/>
      <tableStyleElement type="pageFieldValues" dxfId="396"/>
    </tableStyle>
    <tableStyle name="PivotStyleLight16 17" table="0" count="11">
      <tableStyleElement type="headerRow" dxfId="395"/>
      <tableStyleElement type="totalRow" dxfId="394"/>
      <tableStyleElement type="firstRowStripe" dxfId="393"/>
      <tableStyleElement type="firstColumnStripe" dxfId="392"/>
      <tableStyleElement type="firstSubtotalColumn" dxfId="391"/>
      <tableStyleElement type="firstSubtotalRow" dxfId="390"/>
      <tableStyleElement type="secondSubtotalRow" dxfId="389"/>
      <tableStyleElement type="firstRowSubheading" dxfId="388"/>
      <tableStyleElement type="secondRowSubheading" dxfId="387"/>
      <tableStyleElement type="pageFieldLabels" dxfId="386"/>
      <tableStyleElement type="pageFieldValues" dxfId="385"/>
    </tableStyle>
    <tableStyle name="PivotStyleLight16 18" table="0" count="11">
      <tableStyleElement type="headerRow" dxfId="384"/>
      <tableStyleElement type="totalRow" dxfId="383"/>
      <tableStyleElement type="firstRowStripe" dxfId="382"/>
      <tableStyleElement type="firstColumnStripe" dxfId="381"/>
      <tableStyleElement type="firstSubtotalColumn" dxfId="380"/>
      <tableStyleElement type="firstSubtotalRow" dxfId="379"/>
      <tableStyleElement type="secondSubtotalRow" dxfId="378"/>
      <tableStyleElement type="firstRowSubheading" dxfId="377"/>
      <tableStyleElement type="secondRowSubheading" dxfId="376"/>
      <tableStyleElement type="pageFieldLabels" dxfId="375"/>
      <tableStyleElement type="pageFieldValues" dxfId="374"/>
    </tableStyle>
    <tableStyle name="PivotStyleLight16 19" table="0" count="11">
      <tableStyleElement type="headerRow" dxfId="373"/>
      <tableStyleElement type="totalRow" dxfId="372"/>
      <tableStyleElement type="firstRowStripe" dxfId="371"/>
      <tableStyleElement type="firstColumnStripe" dxfId="370"/>
      <tableStyleElement type="firstSubtotalColumn" dxfId="369"/>
      <tableStyleElement type="firstSubtotalRow" dxfId="368"/>
      <tableStyleElement type="secondSubtotalRow" dxfId="367"/>
      <tableStyleElement type="firstRowSubheading" dxfId="366"/>
      <tableStyleElement type="secondRowSubheading" dxfId="365"/>
      <tableStyleElement type="pageFieldLabels" dxfId="364"/>
      <tableStyleElement type="pageFieldValues" dxfId="363"/>
    </tableStyle>
    <tableStyle name="PivotStyleLight16 2" table="0" count="11">
      <tableStyleElement type="headerRow" dxfId="362"/>
      <tableStyleElement type="totalRow" dxfId="361"/>
      <tableStyleElement type="firstRowStripe" dxfId="360"/>
      <tableStyleElement type="firstColumnStripe" dxfId="359"/>
      <tableStyleElement type="firstSubtotalColumn" dxfId="358"/>
      <tableStyleElement type="firstSubtotalRow" dxfId="357"/>
      <tableStyleElement type="secondSubtotalRow" dxfId="356"/>
      <tableStyleElement type="firstRowSubheading" dxfId="355"/>
      <tableStyleElement type="secondRowSubheading" dxfId="354"/>
      <tableStyleElement type="pageFieldLabels" dxfId="353"/>
      <tableStyleElement type="pageFieldValues" dxfId="352"/>
    </tableStyle>
    <tableStyle name="PivotStyleLight16 20" table="0" count="11">
      <tableStyleElement type="headerRow" dxfId="351"/>
      <tableStyleElement type="totalRow" dxfId="350"/>
      <tableStyleElement type="firstRowStripe" dxfId="349"/>
      <tableStyleElement type="firstColumnStripe" dxfId="348"/>
      <tableStyleElement type="firstSubtotalColumn" dxfId="347"/>
      <tableStyleElement type="firstSubtotalRow" dxfId="346"/>
      <tableStyleElement type="secondSubtotalRow" dxfId="345"/>
      <tableStyleElement type="firstRowSubheading" dxfId="344"/>
      <tableStyleElement type="secondRowSubheading" dxfId="343"/>
      <tableStyleElement type="pageFieldLabels" dxfId="342"/>
      <tableStyleElement type="pageFieldValues" dxfId="341"/>
    </tableStyle>
    <tableStyle name="PivotStyleLight16 21" table="0" count="11">
      <tableStyleElement type="headerRow" dxfId="340"/>
      <tableStyleElement type="totalRow" dxfId="339"/>
      <tableStyleElement type="firstRowStripe" dxfId="338"/>
      <tableStyleElement type="firstColumnStripe" dxfId="337"/>
      <tableStyleElement type="firstSubtotalColumn" dxfId="336"/>
      <tableStyleElement type="firstSubtotalRow" dxfId="335"/>
      <tableStyleElement type="secondSubtotalRow" dxfId="334"/>
      <tableStyleElement type="firstRowSubheading" dxfId="333"/>
      <tableStyleElement type="secondRowSubheading" dxfId="332"/>
      <tableStyleElement type="pageFieldLabels" dxfId="331"/>
      <tableStyleElement type="pageFieldValues" dxfId="330"/>
    </tableStyle>
    <tableStyle name="PivotStyleLight16 22" table="0" count="11">
      <tableStyleElement type="headerRow" dxfId="329"/>
      <tableStyleElement type="totalRow" dxfId="328"/>
      <tableStyleElement type="firstRowStripe" dxfId="327"/>
      <tableStyleElement type="firstColumnStripe" dxfId="326"/>
      <tableStyleElement type="firstSubtotalColumn" dxfId="325"/>
      <tableStyleElement type="firstSubtotalRow" dxfId="324"/>
      <tableStyleElement type="secondSubtotalRow" dxfId="323"/>
      <tableStyleElement type="firstRowSubheading" dxfId="322"/>
      <tableStyleElement type="secondRowSubheading" dxfId="321"/>
      <tableStyleElement type="pageFieldLabels" dxfId="320"/>
      <tableStyleElement type="pageFieldValues" dxfId="319"/>
    </tableStyle>
    <tableStyle name="PivotStyleLight16 23" table="0" count="11">
      <tableStyleElement type="headerRow" dxfId="318"/>
      <tableStyleElement type="totalRow" dxfId="317"/>
      <tableStyleElement type="firstRowStripe" dxfId="316"/>
      <tableStyleElement type="firstColumnStripe" dxfId="315"/>
      <tableStyleElement type="firstSubtotalColumn" dxfId="314"/>
      <tableStyleElement type="firstSubtotalRow" dxfId="313"/>
      <tableStyleElement type="secondSubtotalRow" dxfId="312"/>
      <tableStyleElement type="firstRowSubheading" dxfId="311"/>
      <tableStyleElement type="secondRowSubheading" dxfId="310"/>
      <tableStyleElement type="pageFieldLabels" dxfId="309"/>
      <tableStyleElement type="pageFieldValues" dxfId="308"/>
    </tableStyle>
    <tableStyle name="PivotStyleLight16 24" table="0" count="11">
      <tableStyleElement type="headerRow" dxfId="307"/>
      <tableStyleElement type="totalRow" dxfId="306"/>
      <tableStyleElement type="firstRowStripe" dxfId="305"/>
      <tableStyleElement type="firstColumnStripe" dxfId="304"/>
      <tableStyleElement type="firstSubtotalColumn" dxfId="303"/>
      <tableStyleElement type="firstSubtotalRow" dxfId="302"/>
      <tableStyleElement type="secondSubtotalRow" dxfId="301"/>
      <tableStyleElement type="firstRowSubheading" dxfId="300"/>
      <tableStyleElement type="secondRowSubheading" dxfId="299"/>
      <tableStyleElement type="pageFieldLabels" dxfId="298"/>
      <tableStyleElement type="pageFieldValues" dxfId="297"/>
    </tableStyle>
    <tableStyle name="PivotStyleLight16 25" table="0" count="11">
      <tableStyleElement type="headerRow" dxfId="296"/>
      <tableStyleElement type="totalRow" dxfId="295"/>
      <tableStyleElement type="firstRowStripe" dxfId="294"/>
      <tableStyleElement type="firstColumnStripe" dxfId="293"/>
      <tableStyleElement type="firstSubtotalColumn" dxfId="292"/>
      <tableStyleElement type="firstSubtotalRow" dxfId="291"/>
      <tableStyleElement type="secondSubtotalRow" dxfId="290"/>
      <tableStyleElement type="firstRowSubheading" dxfId="289"/>
      <tableStyleElement type="secondRowSubheading" dxfId="288"/>
      <tableStyleElement type="pageFieldLabels" dxfId="287"/>
      <tableStyleElement type="pageFieldValues" dxfId="286"/>
    </tableStyle>
    <tableStyle name="PivotStyleLight16 26" table="0" count="11">
      <tableStyleElement type="headerRow" dxfId="285"/>
      <tableStyleElement type="totalRow" dxfId="284"/>
      <tableStyleElement type="firstRowStripe" dxfId="283"/>
      <tableStyleElement type="firstColumnStripe" dxfId="282"/>
      <tableStyleElement type="firstSubtotalColumn" dxfId="281"/>
      <tableStyleElement type="firstSubtotalRow" dxfId="280"/>
      <tableStyleElement type="secondSubtotalRow" dxfId="279"/>
      <tableStyleElement type="firstRowSubheading" dxfId="278"/>
      <tableStyleElement type="secondRowSubheading" dxfId="277"/>
      <tableStyleElement type="pageFieldLabels" dxfId="276"/>
      <tableStyleElement type="pageFieldValues" dxfId="275"/>
    </tableStyle>
    <tableStyle name="PivotStyleLight16 27" table="0" count="11">
      <tableStyleElement type="headerRow" dxfId="274"/>
      <tableStyleElement type="totalRow" dxfId="273"/>
      <tableStyleElement type="firstRowStripe" dxfId="272"/>
      <tableStyleElement type="firstColumnStripe" dxfId="271"/>
      <tableStyleElement type="firstSubtotalColumn" dxfId="270"/>
      <tableStyleElement type="firstSubtotalRow" dxfId="269"/>
      <tableStyleElement type="secondSubtotalRow" dxfId="268"/>
      <tableStyleElement type="firstRowSubheading" dxfId="267"/>
      <tableStyleElement type="secondRowSubheading" dxfId="266"/>
      <tableStyleElement type="pageFieldLabels" dxfId="265"/>
      <tableStyleElement type="pageFieldValues" dxfId="264"/>
    </tableStyle>
    <tableStyle name="PivotStyleLight16 28" table="0" count="11">
      <tableStyleElement type="headerRow" dxfId="263"/>
      <tableStyleElement type="totalRow" dxfId="262"/>
      <tableStyleElement type="firstRowStripe" dxfId="261"/>
      <tableStyleElement type="firstColumnStripe" dxfId="260"/>
      <tableStyleElement type="firstSubtotalColumn" dxfId="259"/>
      <tableStyleElement type="firstSubtotalRow" dxfId="258"/>
      <tableStyleElement type="secondSubtotalRow" dxfId="257"/>
      <tableStyleElement type="firstRowSubheading" dxfId="256"/>
      <tableStyleElement type="secondRowSubheading" dxfId="255"/>
      <tableStyleElement type="pageFieldLabels" dxfId="254"/>
      <tableStyleElement type="pageFieldValues" dxfId="253"/>
    </tableStyle>
    <tableStyle name="PivotStyleLight16 29" table="0" count="11">
      <tableStyleElement type="headerRow" dxfId="252"/>
      <tableStyleElement type="totalRow" dxfId="251"/>
      <tableStyleElement type="firstRowStripe" dxfId="250"/>
      <tableStyleElement type="firstColumnStripe" dxfId="249"/>
      <tableStyleElement type="firstSubtotalColumn" dxfId="248"/>
      <tableStyleElement type="firstSubtotalRow" dxfId="247"/>
      <tableStyleElement type="secondSubtotalRow" dxfId="246"/>
      <tableStyleElement type="firstRowSubheading" dxfId="245"/>
      <tableStyleElement type="secondRowSubheading" dxfId="244"/>
      <tableStyleElement type="pageFieldLabels" dxfId="243"/>
      <tableStyleElement type="pageFieldValues" dxfId="242"/>
    </tableStyle>
    <tableStyle name="PivotStyleLight16 3" table="0" count="11">
      <tableStyleElement type="headerRow" dxfId="241"/>
      <tableStyleElement type="totalRow" dxfId="240"/>
      <tableStyleElement type="firstRowStripe" dxfId="239"/>
      <tableStyleElement type="firstColumnStripe" dxfId="238"/>
      <tableStyleElement type="firstSubtotalColumn" dxfId="237"/>
      <tableStyleElement type="firstSubtotalRow" dxfId="236"/>
      <tableStyleElement type="secondSubtotalRow" dxfId="235"/>
      <tableStyleElement type="firstRowSubheading" dxfId="234"/>
      <tableStyleElement type="secondRowSubheading" dxfId="233"/>
      <tableStyleElement type="pageFieldLabels" dxfId="232"/>
      <tableStyleElement type="pageFieldValues" dxfId="231"/>
    </tableStyle>
    <tableStyle name="PivotStyleLight16 30" table="0" count="11">
      <tableStyleElement type="headerRow" dxfId="230"/>
      <tableStyleElement type="totalRow" dxfId="229"/>
      <tableStyleElement type="firstRowStripe" dxfId="228"/>
      <tableStyleElement type="firstColumnStripe" dxfId="227"/>
      <tableStyleElement type="firstSubtotalColumn" dxfId="226"/>
      <tableStyleElement type="firstSubtotalRow" dxfId="225"/>
      <tableStyleElement type="secondSubtotalRow" dxfId="224"/>
      <tableStyleElement type="firstRowSubheading" dxfId="223"/>
      <tableStyleElement type="secondRowSubheading" dxfId="222"/>
      <tableStyleElement type="pageFieldLabels" dxfId="221"/>
      <tableStyleElement type="pageFieldValues" dxfId="220"/>
    </tableStyle>
    <tableStyle name="PivotStyleLight16 31" table="0" count="11">
      <tableStyleElement type="headerRow" dxfId="219"/>
      <tableStyleElement type="totalRow" dxfId="218"/>
      <tableStyleElement type="firstRowStripe" dxfId="217"/>
      <tableStyleElement type="firstColumnStripe" dxfId="216"/>
      <tableStyleElement type="firstSubtotalColumn" dxfId="215"/>
      <tableStyleElement type="firstSubtotalRow" dxfId="214"/>
      <tableStyleElement type="secondSubtotalRow" dxfId="213"/>
      <tableStyleElement type="firstRowSubheading" dxfId="212"/>
      <tableStyleElement type="secondRowSubheading" dxfId="211"/>
      <tableStyleElement type="pageFieldLabels" dxfId="210"/>
      <tableStyleElement type="pageFieldValues" dxfId="209"/>
    </tableStyle>
    <tableStyle name="PivotStyleLight16 32" table="0" count="11">
      <tableStyleElement type="headerRow" dxfId="208"/>
      <tableStyleElement type="totalRow" dxfId="207"/>
      <tableStyleElement type="firstRowStripe" dxfId="206"/>
      <tableStyleElement type="firstColumnStripe" dxfId="205"/>
      <tableStyleElement type="firstSubtotalColumn" dxfId="204"/>
      <tableStyleElement type="firstSubtotalRow" dxfId="203"/>
      <tableStyleElement type="secondSubtotalRow" dxfId="202"/>
      <tableStyleElement type="firstRowSubheading" dxfId="201"/>
      <tableStyleElement type="secondRowSubheading" dxfId="200"/>
      <tableStyleElement type="pageFieldLabels" dxfId="199"/>
      <tableStyleElement type="pageFieldValues" dxfId="198"/>
    </tableStyle>
    <tableStyle name="PivotStyleLight16 33" table="0" count="11">
      <tableStyleElement type="headerRow" dxfId="197"/>
      <tableStyleElement type="totalRow" dxfId="196"/>
      <tableStyleElement type="firstRowStripe" dxfId="195"/>
      <tableStyleElement type="firstColumnStripe" dxfId="194"/>
      <tableStyleElement type="firstSubtotalColumn" dxfId="193"/>
      <tableStyleElement type="firstSubtotalRow" dxfId="192"/>
      <tableStyleElement type="secondSubtotalRow" dxfId="191"/>
      <tableStyleElement type="firstRowSubheading" dxfId="190"/>
      <tableStyleElement type="secondRowSubheading" dxfId="189"/>
      <tableStyleElement type="pageFieldLabels" dxfId="188"/>
      <tableStyleElement type="pageFieldValues" dxfId="187"/>
    </tableStyle>
    <tableStyle name="PivotStyleLight16 34" table="0" count="11">
      <tableStyleElement type="headerRow" dxfId="186"/>
      <tableStyleElement type="totalRow" dxfId="185"/>
      <tableStyleElement type="firstRowStripe" dxfId="184"/>
      <tableStyleElement type="firstColumnStripe" dxfId="183"/>
      <tableStyleElement type="firstSubtotalColumn" dxfId="182"/>
      <tableStyleElement type="firstSubtotalRow" dxfId="181"/>
      <tableStyleElement type="secondSubtotalRow" dxfId="180"/>
      <tableStyleElement type="firstRowSubheading" dxfId="179"/>
      <tableStyleElement type="secondRowSubheading" dxfId="178"/>
      <tableStyleElement type="pageFieldLabels" dxfId="177"/>
      <tableStyleElement type="pageFieldValues" dxfId="176"/>
    </tableStyle>
    <tableStyle name="PivotStyleLight16 35" table="0" count="11">
      <tableStyleElement type="headerRow" dxfId="175"/>
      <tableStyleElement type="totalRow" dxfId="174"/>
      <tableStyleElement type="firstRowStripe" dxfId="173"/>
      <tableStyleElement type="firstColumnStripe" dxfId="172"/>
      <tableStyleElement type="firstSubtotalColumn" dxfId="171"/>
      <tableStyleElement type="firstSubtotalRow" dxfId="170"/>
      <tableStyleElement type="secondSubtotalRow" dxfId="169"/>
      <tableStyleElement type="firstRowSubheading" dxfId="168"/>
      <tableStyleElement type="secondRowSubheading" dxfId="167"/>
      <tableStyleElement type="pageFieldLabels" dxfId="166"/>
      <tableStyleElement type="pageFieldValues" dxfId="165"/>
    </tableStyle>
    <tableStyle name="PivotStyleLight16 36" table="0" count="11">
      <tableStyleElement type="headerRow" dxfId="164"/>
      <tableStyleElement type="totalRow" dxfId="163"/>
      <tableStyleElement type="firstRowStripe" dxfId="162"/>
      <tableStyleElement type="firstColumnStripe" dxfId="161"/>
      <tableStyleElement type="firstSubtotalColumn" dxfId="160"/>
      <tableStyleElement type="firstSubtotalRow" dxfId="159"/>
      <tableStyleElement type="secondSubtotalRow" dxfId="158"/>
      <tableStyleElement type="firstRowSubheading" dxfId="157"/>
      <tableStyleElement type="secondRowSubheading" dxfId="156"/>
      <tableStyleElement type="pageFieldLabels" dxfId="155"/>
      <tableStyleElement type="pageFieldValues" dxfId="154"/>
    </tableStyle>
    <tableStyle name="PivotStyleLight16 37" table="0" count="11">
      <tableStyleElement type="headerRow" dxfId="153"/>
      <tableStyleElement type="totalRow" dxfId="152"/>
      <tableStyleElement type="firstRowStripe" dxfId="151"/>
      <tableStyleElement type="firstColumnStripe" dxfId="150"/>
      <tableStyleElement type="firstSubtotalColumn" dxfId="149"/>
      <tableStyleElement type="firstSubtotalRow" dxfId="148"/>
      <tableStyleElement type="secondSubtotalRow" dxfId="147"/>
      <tableStyleElement type="firstRowSubheading" dxfId="146"/>
      <tableStyleElement type="secondRowSubheading" dxfId="145"/>
      <tableStyleElement type="pageFieldLabels" dxfId="144"/>
      <tableStyleElement type="pageFieldValues" dxfId="143"/>
    </tableStyle>
    <tableStyle name="PivotStyleLight16 38" table="0" count="11">
      <tableStyleElement type="headerRow" dxfId="142"/>
      <tableStyleElement type="totalRow" dxfId="141"/>
      <tableStyleElement type="firstRowStripe" dxfId="140"/>
      <tableStyleElement type="firstColumnStripe" dxfId="139"/>
      <tableStyleElement type="firstSubtotalColumn" dxfId="138"/>
      <tableStyleElement type="firstSubtotalRow" dxfId="137"/>
      <tableStyleElement type="secondSubtotalRow" dxfId="136"/>
      <tableStyleElement type="firstRowSubheading" dxfId="135"/>
      <tableStyleElement type="secondRowSubheading" dxfId="134"/>
      <tableStyleElement type="pageFieldLabels" dxfId="133"/>
      <tableStyleElement type="pageFieldValues" dxfId="132"/>
    </tableStyle>
    <tableStyle name="PivotStyleLight16 39" table="0" count="11">
      <tableStyleElement type="headerRow" dxfId="131"/>
      <tableStyleElement type="totalRow" dxfId="130"/>
      <tableStyleElement type="firstRowStripe" dxfId="129"/>
      <tableStyleElement type="firstColumnStripe" dxfId="128"/>
      <tableStyleElement type="firstSubtotalColumn" dxfId="127"/>
      <tableStyleElement type="firstSubtotalRow" dxfId="126"/>
      <tableStyleElement type="secondSubtotalRow" dxfId="125"/>
      <tableStyleElement type="firstRowSubheading" dxfId="124"/>
      <tableStyleElement type="secondRowSubheading" dxfId="123"/>
      <tableStyleElement type="pageFieldLabels" dxfId="122"/>
      <tableStyleElement type="pageFieldValues" dxfId="121"/>
    </tableStyle>
    <tableStyle name="PivotStyleLight16 4" table="0" count="11">
      <tableStyleElement type="headerRow" dxfId="120"/>
      <tableStyleElement type="totalRow" dxfId="119"/>
      <tableStyleElement type="firstRowStripe" dxfId="118"/>
      <tableStyleElement type="firstColumnStripe" dxfId="117"/>
      <tableStyleElement type="firstSubtotalColumn" dxfId="116"/>
      <tableStyleElement type="firstSubtotalRow" dxfId="115"/>
      <tableStyleElement type="secondSubtotalRow" dxfId="114"/>
      <tableStyleElement type="firstRowSubheading" dxfId="113"/>
      <tableStyleElement type="secondRowSubheading" dxfId="112"/>
      <tableStyleElement type="pageFieldLabels" dxfId="111"/>
      <tableStyleElement type="pageFieldValues" dxfId="110"/>
    </tableStyle>
    <tableStyle name="PivotStyleLight16 40" table="0" count="11">
      <tableStyleElement type="headerRow" dxfId="109"/>
      <tableStyleElement type="totalRow" dxfId="108"/>
      <tableStyleElement type="firstRowStripe" dxfId="107"/>
      <tableStyleElement type="firstColumnStripe" dxfId="106"/>
      <tableStyleElement type="firstSubtotalColumn" dxfId="105"/>
      <tableStyleElement type="firstSubtotalRow" dxfId="104"/>
      <tableStyleElement type="secondSubtotalRow" dxfId="103"/>
      <tableStyleElement type="firstRowSubheading" dxfId="102"/>
      <tableStyleElement type="secondRowSubheading" dxfId="101"/>
      <tableStyleElement type="pageFieldLabels" dxfId="100"/>
      <tableStyleElement type="pageFieldValues" dxfId="99"/>
    </tableStyle>
    <tableStyle name="PivotStyleLight16 41" table="0" count="11">
      <tableStyleElement type="headerRow" dxfId="98"/>
      <tableStyleElement type="totalRow" dxfId="97"/>
      <tableStyleElement type="firstRowStripe" dxfId="96"/>
      <tableStyleElement type="firstColumnStripe" dxfId="95"/>
      <tableStyleElement type="firstSubtotalColumn" dxfId="94"/>
      <tableStyleElement type="firstSubtotalRow" dxfId="93"/>
      <tableStyleElement type="secondSubtotalRow" dxfId="92"/>
      <tableStyleElement type="firstRowSubheading" dxfId="91"/>
      <tableStyleElement type="secondRowSubheading" dxfId="90"/>
      <tableStyleElement type="pageFieldLabels" dxfId="89"/>
      <tableStyleElement type="pageFieldValues" dxfId="88"/>
    </tableStyle>
    <tableStyle name="PivotStyleLight16 42" table="0" count="11">
      <tableStyleElement type="headerRow" dxfId="87"/>
      <tableStyleElement type="totalRow" dxfId="86"/>
      <tableStyleElement type="firstRowStripe" dxfId="85"/>
      <tableStyleElement type="firstColumnStripe" dxfId="84"/>
      <tableStyleElement type="firstSubtotalColumn" dxfId="83"/>
      <tableStyleElement type="firstSubtotalRow" dxfId="82"/>
      <tableStyleElement type="secondSubtotalRow" dxfId="81"/>
      <tableStyleElement type="firstRowSubheading" dxfId="80"/>
      <tableStyleElement type="secondRowSubheading" dxfId="79"/>
      <tableStyleElement type="pageFieldLabels" dxfId="78"/>
      <tableStyleElement type="pageFieldValues" dxfId="77"/>
    </tableStyle>
    <tableStyle name="PivotStyleLight16 43" table="0" count="11">
      <tableStyleElement type="headerRow" dxfId="76"/>
      <tableStyleElement type="totalRow" dxfId="75"/>
      <tableStyleElement type="firstRowStripe" dxfId="74"/>
      <tableStyleElement type="firstColumnStripe" dxfId="73"/>
      <tableStyleElement type="firstSubtotalColumn" dxfId="72"/>
      <tableStyleElement type="firstSubtotalRow" dxfId="71"/>
      <tableStyleElement type="secondSubtotalRow" dxfId="70"/>
      <tableStyleElement type="firstRowSubheading" dxfId="69"/>
      <tableStyleElement type="secondRowSubheading" dxfId="68"/>
      <tableStyleElement type="pageFieldLabels" dxfId="67"/>
      <tableStyleElement type="pageFieldValues" dxfId="66"/>
    </tableStyle>
    <tableStyle name="PivotStyleLight16 44" table="0" count="11">
      <tableStyleElement type="headerRow" dxfId="65"/>
      <tableStyleElement type="totalRow" dxfId="64"/>
      <tableStyleElement type="firstRowStripe" dxfId="63"/>
      <tableStyleElement type="firstColumnStripe" dxfId="62"/>
      <tableStyleElement type="firstSubtotalColumn" dxfId="61"/>
      <tableStyleElement type="firstSubtotalRow" dxfId="60"/>
      <tableStyleElement type="secondSubtotalRow" dxfId="59"/>
      <tableStyleElement type="firstRowSubheading" dxfId="58"/>
      <tableStyleElement type="secondRowSubheading" dxfId="57"/>
      <tableStyleElement type="pageFieldLabels" dxfId="56"/>
      <tableStyleElement type="pageFieldValues" dxfId="55"/>
    </tableStyle>
    <tableStyle name="PivotStyleLight16 5" table="0" count="11">
      <tableStyleElement type="headerRow" dxfId="54"/>
      <tableStyleElement type="totalRow" dxfId="53"/>
      <tableStyleElement type="firstRowStripe" dxfId="52"/>
      <tableStyleElement type="firstColumnStripe" dxfId="51"/>
      <tableStyleElement type="firstSubtotalColumn" dxfId="50"/>
      <tableStyleElement type="firstSubtotalRow" dxfId="49"/>
      <tableStyleElement type="secondSubtotalRow" dxfId="48"/>
      <tableStyleElement type="firstRowSubheading" dxfId="47"/>
      <tableStyleElement type="secondRowSubheading" dxfId="46"/>
      <tableStyleElement type="pageFieldLabels" dxfId="45"/>
      <tableStyleElement type="pageFieldValues" dxfId="44"/>
    </tableStyle>
    <tableStyle name="PivotStyleLight16 6" table="0" count="11">
      <tableStyleElement type="headerRow" dxfId="43"/>
      <tableStyleElement type="totalRow" dxfId="42"/>
      <tableStyleElement type="firstRowStripe" dxfId="41"/>
      <tableStyleElement type="firstColumnStripe" dxfId="40"/>
      <tableStyleElement type="firstSubtotalColumn" dxfId="39"/>
      <tableStyleElement type="firstSubtotalRow" dxfId="38"/>
      <tableStyleElement type="secondSubtotalRow" dxfId="37"/>
      <tableStyleElement type="firstRowSubheading" dxfId="36"/>
      <tableStyleElement type="secondRowSubheading" dxfId="35"/>
      <tableStyleElement type="pageFieldLabels" dxfId="34"/>
      <tableStyleElement type="pageFieldValues" dxfId="33"/>
    </tableStyle>
    <tableStyle name="PivotStyleLight16 7" table="0" count="11">
      <tableStyleElement type="headerRow" dxfId="32"/>
      <tableStyleElement type="totalRow" dxfId="31"/>
      <tableStyleElement type="firstRowStripe" dxfId="30"/>
      <tableStyleElement type="firstColumnStripe" dxfId="29"/>
      <tableStyleElement type="firstSubtotalColumn" dxfId="28"/>
      <tableStyleElement type="firstSubtotalRow" dxfId="27"/>
      <tableStyleElement type="secondSubtotalRow" dxfId="26"/>
      <tableStyleElement type="firstRowSubheading" dxfId="25"/>
      <tableStyleElement type="secondRowSubheading" dxfId="24"/>
      <tableStyleElement type="pageFieldLabels" dxfId="23"/>
      <tableStyleElement type="pageFieldValues" dxfId="22"/>
    </tableStyle>
    <tableStyle name="PivotStyleLight16 8" table="0" count="11">
      <tableStyleElement type="headerRow" dxfId="21"/>
      <tableStyleElement type="totalRow" dxfId="20"/>
      <tableStyleElement type="firstRowStripe" dxfId="19"/>
      <tableStyleElement type="firstColumnStripe" dxfId="18"/>
      <tableStyleElement type="firstSubtotalColumn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  <tableStyle name="PivotStyleLight16 9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zoomScale="115" zoomScaleNormal="115" workbookViewId="0">
      <selection activeCell="L17" sqref="L17"/>
    </sheetView>
  </sheetViews>
  <sheetFormatPr defaultRowHeight="12.75" x14ac:dyDescent="0.2"/>
  <cols>
    <col min="1" max="1" width="19.28515625" style="1" bestFit="1" customWidth="1"/>
    <col min="2" max="3" width="8.5703125" style="1" bestFit="1" customWidth="1"/>
    <col min="4" max="4" width="10" style="1" bestFit="1" customWidth="1"/>
    <col min="5" max="6" width="7.42578125" style="1" bestFit="1" customWidth="1"/>
    <col min="7" max="7" width="8.5703125" style="1" bestFit="1" customWidth="1"/>
    <col min="8" max="8" width="8.140625" style="1" bestFit="1" customWidth="1"/>
    <col min="9" max="9" width="9.85546875" style="1" bestFit="1" customWidth="1"/>
    <col min="10" max="10" width="6.7109375" style="1" bestFit="1" customWidth="1"/>
    <col min="11" max="13" width="8.140625" style="1" bestFit="1" customWidth="1"/>
    <col min="14" max="14" width="6.7109375" style="1" bestFit="1" customWidth="1"/>
    <col min="15" max="15" width="6.28515625" style="1" bestFit="1" customWidth="1"/>
    <col min="16" max="16" width="7" style="1" bestFit="1" customWidth="1"/>
    <col min="17" max="17" width="9" style="1" bestFit="1" customWidth="1"/>
    <col min="18" max="16384" width="9.140625" style="1"/>
  </cols>
  <sheetData>
    <row r="1" spans="1:17" x14ac:dyDescent="0.2">
      <c r="A1" s="26" t="s">
        <v>26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x14ac:dyDescent="0.2">
      <c r="A2" s="28" t="s">
        <v>27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30"/>
    </row>
    <row r="3" spans="1:17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x14ac:dyDescent="0.2">
      <c r="A4" s="22"/>
      <c r="B4" s="22" t="s">
        <v>0</v>
      </c>
      <c r="C4" s="22"/>
      <c r="D4" s="22"/>
      <c r="E4" s="26" t="s">
        <v>1</v>
      </c>
      <c r="F4" s="26"/>
      <c r="G4" s="26"/>
      <c r="H4" s="22" t="s">
        <v>2</v>
      </c>
      <c r="I4" s="22"/>
      <c r="J4" s="22"/>
      <c r="K4" s="22" t="s">
        <v>3</v>
      </c>
      <c r="L4" s="22"/>
      <c r="M4" s="22"/>
      <c r="N4" s="22" t="s">
        <v>4</v>
      </c>
      <c r="O4" s="22"/>
      <c r="P4" s="22"/>
      <c r="Q4" s="21" t="s">
        <v>5</v>
      </c>
    </row>
    <row r="5" spans="1:17" x14ac:dyDescent="0.2">
      <c r="A5" s="22"/>
      <c r="B5" s="15" t="s">
        <v>6</v>
      </c>
      <c r="C5" s="15" t="s">
        <v>7</v>
      </c>
      <c r="D5" s="15" t="s">
        <v>5</v>
      </c>
      <c r="E5" s="15" t="s">
        <v>6</v>
      </c>
      <c r="F5" s="15" t="s">
        <v>7</v>
      </c>
      <c r="G5" s="15" t="s">
        <v>5</v>
      </c>
      <c r="H5" s="15" t="s">
        <v>6</v>
      </c>
      <c r="I5" s="15" t="s">
        <v>7</v>
      </c>
      <c r="J5" s="15" t="s">
        <v>5</v>
      </c>
      <c r="K5" s="15" t="s">
        <v>6</v>
      </c>
      <c r="L5" s="15" t="s">
        <v>7</v>
      </c>
      <c r="M5" s="15" t="s">
        <v>5</v>
      </c>
      <c r="N5" s="15" t="s">
        <v>6</v>
      </c>
      <c r="O5" s="15" t="s">
        <v>7</v>
      </c>
      <c r="P5" s="15" t="s">
        <v>5</v>
      </c>
      <c r="Q5" s="21"/>
    </row>
    <row r="6" spans="1:17" x14ac:dyDescent="0.2">
      <c r="A6" s="12" t="s">
        <v>5</v>
      </c>
      <c r="B6" s="3">
        <v>188936</v>
      </c>
      <c r="C6" s="3">
        <v>267748</v>
      </c>
      <c r="D6" s="3">
        <v>456684</v>
      </c>
      <c r="E6" s="3">
        <v>87697</v>
      </c>
      <c r="F6" s="3">
        <v>95764</v>
      </c>
      <c r="G6" s="3">
        <v>183461</v>
      </c>
      <c r="H6" s="3">
        <v>4550</v>
      </c>
      <c r="I6" s="3">
        <v>4575</v>
      </c>
      <c r="J6" s="3">
        <v>9125</v>
      </c>
      <c r="K6" s="3">
        <v>23</v>
      </c>
      <c r="L6" s="3">
        <v>30</v>
      </c>
      <c r="M6" s="3">
        <v>53</v>
      </c>
      <c r="N6" s="3">
        <v>1312</v>
      </c>
      <c r="O6" s="3">
        <v>1207</v>
      </c>
      <c r="P6" s="3">
        <v>2519</v>
      </c>
      <c r="Q6" s="3">
        <v>651842</v>
      </c>
    </row>
    <row r="7" spans="1:17" s="4" customFormat="1" x14ac:dyDescent="0.2">
      <c r="A7" s="13" t="s">
        <v>8</v>
      </c>
      <c r="B7" s="14">
        <v>180321</v>
      </c>
      <c r="C7" s="14">
        <v>260581</v>
      </c>
      <c r="D7" s="14">
        <v>440902</v>
      </c>
      <c r="E7" s="14">
        <v>69062</v>
      </c>
      <c r="F7" s="14">
        <v>73916</v>
      </c>
      <c r="G7" s="14">
        <v>142978</v>
      </c>
      <c r="H7" s="14"/>
      <c r="I7" s="14"/>
      <c r="J7" s="14"/>
      <c r="K7" s="14"/>
      <c r="L7" s="14"/>
      <c r="M7" s="14"/>
      <c r="N7" s="14"/>
      <c r="O7" s="14"/>
      <c r="P7" s="14"/>
      <c r="Q7" s="3">
        <v>583880</v>
      </c>
    </row>
    <row r="8" spans="1:17" s="4" customFormat="1" x14ac:dyDescent="0.2">
      <c r="A8" s="13" t="s">
        <v>9</v>
      </c>
      <c r="B8" s="14">
        <v>1317</v>
      </c>
      <c r="C8" s="14">
        <v>560</v>
      </c>
      <c r="D8" s="14">
        <v>1877</v>
      </c>
      <c r="E8" s="14">
        <v>2960</v>
      </c>
      <c r="F8" s="14">
        <v>2042</v>
      </c>
      <c r="G8" s="14">
        <v>5002</v>
      </c>
      <c r="H8" s="14">
        <v>22</v>
      </c>
      <c r="I8" s="14">
        <v>35</v>
      </c>
      <c r="J8" s="14">
        <v>57</v>
      </c>
      <c r="K8" s="14"/>
      <c r="L8" s="14"/>
      <c r="M8" s="14"/>
      <c r="N8" s="14"/>
      <c r="O8" s="14"/>
      <c r="P8" s="14"/>
      <c r="Q8" s="3">
        <v>6936</v>
      </c>
    </row>
    <row r="9" spans="1:17" x14ac:dyDescent="0.2">
      <c r="A9" s="13" t="s">
        <v>10</v>
      </c>
      <c r="B9" s="14">
        <v>7298</v>
      </c>
      <c r="C9" s="14">
        <v>6607</v>
      </c>
      <c r="D9" s="14">
        <v>13905</v>
      </c>
      <c r="E9" s="14">
        <v>15143</v>
      </c>
      <c r="F9" s="14">
        <v>18920</v>
      </c>
      <c r="G9" s="14">
        <v>34063</v>
      </c>
      <c r="H9" s="14">
        <v>3985</v>
      </c>
      <c r="I9" s="14">
        <v>4165</v>
      </c>
      <c r="J9" s="14">
        <v>8150</v>
      </c>
      <c r="K9" s="14">
        <v>23</v>
      </c>
      <c r="L9" s="14">
        <v>30</v>
      </c>
      <c r="M9" s="14">
        <v>53</v>
      </c>
      <c r="N9" s="14">
        <v>1312</v>
      </c>
      <c r="O9" s="14">
        <v>1207</v>
      </c>
      <c r="P9" s="14">
        <v>2519</v>
      </c>
      <c r="Q9" s="3">
        <v>58690</v>
      </c>
    </row>
    <row r="10" spans="1:17" x14ac:dyDescent="0.2">
      <c r="A10" s="13" t="s">
        <v>11</v>
      </c>
      <c r="B10" s="14"/>
      <c r="C10" s="14"/>
      <c r="D10" s="14"/>
      <c r="E10" s="14">
        <v>532</v>
      </c>
      <c r="F10" s="14">
        <v>886</v>
      </c>
      <c r="G10" s="14">
        <v>1418</v>
      </c>
      <c r="H10" s="14">
        <v>543</v>
      </c>
      <c r="I10" s="14">
        <v>375</v>
      </c>
      <c r="J10" s="14">
        <v>918</v>
      </c>
      <c r="K10" s="14"/>
      <c r="L10" s="14"/>
      <c r="M10" s="14"/>
      <c r="N10" s="14"/>
      <c r="O10" s="14"/>
      <c r="P10" s="14"/>
      <c r="Q10" s="3">
        <v>2336</v>
      </c>
    </row>
    <row r="11" spans="1:17" x14ac:dyDescent="0.2">
      <c r="A11" s="26" t="s">
        <v>31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1:17" x14ac:dyDescent="0.2">
      <c r="A12" s="22"/>
      <c r="B12" s="22" t="s">
        <v>0</v>
      </c>
      <c r="C12" s="22"/>
      <c r="D12" s="22"/>
      <c r="E12" s="22" t="s">
        <v>1</v>
      </c>
      <c r="F12" s="22"/>
      <c r="G12" s="22"/>
      <c r="H12" s="22" t="s">
        <v>2</v>
      </c>
      <c r="I12" s="22"/>
      <c r="J12" s="22"/>
      <c r="K12" s="22" t="s">
        <v>12</v>
      </c>
      <c r="L12" s="22"/>
      <c r="M12" s="22"/>
      <c r="N12" s="22" t="s">
        <v>4</v>
      </c>
      <c r="O12" s="22"/>
      <c r="P12" s="22"/>
      <c r="Q12" s="21" t="s">
        <v>5</v>
      </c>
    </row>
    <row r="13" spans="1:17" x14ac:dyDescent="0.2">
      <c r="A13" s="22"/>
      <c r="B13" s="15" t="s">
        <v>6</v>
      </c>
      <c r="C13" s="15" t="s">
        <v>7</v>
      </c>
      <c r="D13" s="15" t="s">
        <v>5</v>
      </c>
      <c r="E13" s="15" t="s">
        <v>6</v>
      </c>
      <c r="F13" s="15" t="s">
        <v>7</v>
      </c>
      <c r="G13" s="15" t="s">
        <v>5</v>
      </c>
      <c r="H13" s="15" t="s">
        <v>6</v>
      </c>
      <c r="I13" s="15" t="s">
        <v>7</v>
      </c>
      <c r="J13" s="15" t="s">
        <v>5</v>
      </c>
      <c r="K13" s="15" t="s">
        <v>6</v>
      </c>
      <c r="L13" s="15" t="s">
        <v>7</v>
      </c>
      <c r="M13" s="15" t="s">
        <v>5</v>
      </c>
      <c r="N13" s="15" t="s">
        <v>6</v>
      </c>
      <c r="O13" s="15" t="s">
        <v>7</v>
      </c>
      <c r="P13" s="15" t="s">
        <v>5</v>
      </c>
      <c r="Q13" s="21"/>
    </row>
    <row r="14" spans="1:17" x14ac:dyDescent="0.2">
      <c r="A14" s="2" t="s">
        <v>5</v>
      </c>
      <c r="B14" s="3">
        <v>43508</v>
      </c>
      <c r="C14" s="3">
        <v>73848</v>
      </c>
      <c r="D14" s="3">
        <v>117356</v>
      </c>
      <c r="E14" s="3">
        <v>17139</v>
      </c>
      <c r="F14" s="3">
        <v>19176</v>
      </c>
      <c r="G14" s="3">
        <v>36315</v>
      </c>
      <c r="H14" s="3">
        <v>1196</v>
      </c>
      <c r="I14" s="3">
        <v>1238</v>
      </c>
      <c r="J14" s="3">
        <v>2434</v>
      </c>
      <c r="K14" s="3">
        <v>1</v>
      </c>
      <c r="L14" s="3">
        <v>4</v>
      </c>
      <c r="M14" s="3">
        <v>5</v>
      </c>
      <c r="N14" s="3">
        <v>151</v>
      </c>
      <c r="O14" s="3">
        <v>127</v>
      </c>
      <c r="P14" s="3">
        <v>278</v>
      </c>
      <c r="Q14" s="3">
        <v>156388</v>
      </c>
    </row>
    <row r="15" spans="1:17" x14ac:dyDescent="0.2">
      <c r="A15" s="13" t="s">
        <v>8</v>
      </c>
      <c r="B15" s="14">
        <v>41448</v>
      </c>
      <c r="C15" s="14">
        <v>71521</v>
      </c>
      <c r="D15" s="14">
        <v>112969</v>
      </c>
      <c r="E15" s="14">
        <v>13941</v>
      </c>
      <c r="F15" s="14">
        <v>14592</v>
      </c>
      <c r="G15" s="14">
        <v>28533</v>
      </c>
      <c r="H15" s="14"/>
      <c r="I15" s="14"/>
      <c r="J15" s="14"/>
      <c r="K15" s="14"/>
      <c r="L15" s="14"/>
      <c r="M15" s="14"/>
      <c r="N15" s="14"/>
      <c r="O15" s="14"/>
      <c r="P15" s="14"/>
      <c r="Q15" s="3">
        <v>141502</v>
      </c>
    </row>
    <row r="16" spans="1:17" x14ac:dyDescent="0.2">
      <c r="A16" s="13" t="s">
        <v>9</v>
      </c>
      <c r="B16" s="14">
        <v>6</v>
      </c>
      <c r="C16" s="14">
        <v>1</v>
      </c>
      <c r="D16" s="14">
        <v>7</v>
      </c>
      <c r="E16" s="14">
        <v>19</v>
      </c>
      <c r="F16" s="14">
        <v>32</v>
      </c>
      <c r="G16" s="14">
        <v>51</v>
      </c>
      <c r="H16" s="14"/>
      <c r="I16" s="14"/>
      <c r="J16" s="14"/>
      <c r="K16" s="14"/>
      <c r="L16" s="14"/>
      <c r="M16" s="14"/>
      <c r="N16" s="14"/>
      <c r="O16" s="14"/>
      <c r="P16" s="14"/>
      <c r="Q16" s="3">
        <v>58</v>
      </c>
    </row>
    <row r="17" spans="1:17" x14ac:dyDescent="0.2">
      <c r="A17" s="13" t="s">
        <v>10</v>
      </c>
      <c r="B17" s="14">
        <v>2054</v>
      </c>
      <c r="C17" s="14">
        <v>2326</v>
      </c>
      <c r="D17" s="14">
        <v>4380</v>
      </c>
      <c r="E17" s="14">
        <v>3127</v>
      </c>
      <c r="F17" s="14">
        <v>4495</v>
      </c>
      <c r="G17" s="14">
        <v>7622</v>
      </c>
      <c r="H17" s="14">
        <v>988</v>
      </c>
      <c r="I17" s="14">
        <v>1094</v>
      </c>
      <c r="J17" s="14">
        <v>2082</v>
      </c>
      <c r="K17" s="14">
        <v>1</v>
      </c>
      <c r="L17" s="14">
        <v>4</v>
      </c>
      <c r="M17" s="14">
        <v>5</v>
      </c>
      <c r="N17" s="14">
        <v>151</v>
      </c>
      <c r="O17" s="14">
        <v>127</v>
      </c>
      <c r="P17" s="14">
        <v>278</v>
      </c>
      <c r="Q17" s="3">
        <v>14367</v>
      </c>
    </row>
    <row r="18" spans="1:17" x14ac:dyDescent="0.2">
      <c r="A18" s="13" t="s">
        <v>11</v>
      </c>
      <c r="B18" s="14"/>
      <c r="C18" s="14"/>
      <c r="D18" s="14"/>
      <c r="E18" s="14">
        <v>52</v>
      </c>
      <c r="F18" s="14">
        <v>57</v>
      </c>
      <c r="G18" s="14">
        <v>109</v>
      </c>
      <c r="H18" s="14">
        <v>208</v>
      </c>
      <c r="I18" s="14">
        <v>144</v>
      </c>
      <c r="J18" s="14">
        <v>352</v>
      </c>
      <c r="K18" s="14"/>
      <c r="L18" s="14"/>
      <c r="M18" s="14"/>
      <c r="N18" s="14"/>
      <c r="O18" s="14"/>
      <c r="P18" s="14"/>
      <c r="Q18" s="3">
        <v>461</v>
      </c>
    </row>
    <row r="19" spans="1:17" x14ac:dyDescent="0.2">
      <c r="A19" s="28" t="s">
        <v>33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</row>
    <row r="20" spans="1:17" x14ac:dyDescent="0.2">
      <c r="A20" s="31"/>
      <c r="B20" s="31" t="s">
        <v>0</v>
      </c>
      <c r="C20" s="31"/>
      <c r="D20" s="31"/>
      <c r="E20" s="31" t="s">
        <v>1</v>
      </c>
      <c r="F20" s="31"/>
      <c r="G20" s="31"/>
      <c r="H20" s="31" t="s">
        <v>2</v>
      </c>
      <c r="I20" s="31"/>
      <c r="J20" s="31"/>
      <c r="K20" s="31" t="s">
        <v>12</v>
      </c>
      <c r="L20" s="31"/>
      <c r="M20" s="31"/>
      <c r="N20" s="31" t="s">
        <v>4</v>
      </c>
      <c r="O20" s="31"/>
      <c r="P20" s="31"/>
      <c r="Q20" s="21" t="s">
        <v>5</v>
      </c>
    </row>
    <row r="21" spans="1:17" x14ac:dyDescent="0.2">
      <c r="A21" s="31"/>
      <c r="B21" s="15" t="s">
        <v>6</v>
      </c>
      <c r="C21" s="15" t="s">
        <v>7</v>
      </c>
      <c r="D21" s="15" t="s">
        <v>5</v>
      </c>
      <c r="E21" s="15" t="s">
        <v>6</v>
      </c>
      <c r="F21" s="15" t="s">
        <v>7</v>
      </c>
      <c r="G21" s="15" t="s">
        <v>5</v>
      </c>
      <c r="H21" s="15" t="s">
        <v>6</v>
      </c>
      <c r="I21" s="15" t="s">
        <v>7</v>
      </c>
      <c r="J21" s="15" t="s">
        <v>5</v>
      </c>
      <c r="K21" s="15" t="s">
        <v>6</v>
      </c>
      <c r="L21" s="15" t="s">
        <v>7</v>
      </c>
      <c r="M21" s="15" t="s">
        <v>5</v>
      </c>
      <c r="N21" s="15" t="s">
        <v>6</v>
      </c>
      <c r="O21" s="15" t="s">
        <v>7</v>
      </c>
      <c r="P21" s="15" t="s">
        <v>5</v>
      </c>
      <c r="Q21" s="21"/>
    </row>
    <row r="22" spans="1:17" x14ac:dyDescent="0.2">
      <c r="A22" s="2" t="s">
        <v>5</v>
      </c>
      <c r="B22" s="3">
        <v>12220</v>
      </c>
      <c r="C22" s="3">
        <v>25530</v>
      </c>
      <c r="D22" s="3">
        <v>37750</v>
      </c>
      <c r="E22" s="3">
        <v>8687</v>
      </c>
      <c r="F22" s="3">
        <v>13377</v>
      </c>
      <c r="G22" s="3">
        <v>22064</v>
      </c>
      <c r="H22" s="3">
        <v>596</v>
      </c>
      <c r="I22" s="3">
        <v>765</v>
      </c>
      <c r="J22" s="3">
        <v>1361</v>
      </c>
      <c r="K22" s="3">
        <v>5</v>
      </c>
      <c r="L22" s="3">
        <v>4</v>
      </c>
      <c r="M22" s="3">
        <v>9</v>
      </c>
      <c r="N22" s="3">
        <v>182</v>
      </c>
      <c r="O22" s="3">
        <v>179</v>
      </c>
      <c r="P22" s="3">
        <v>361</v>
      </c>
      <c r="Q22" s="3">
        <v>61545</v>
      </c>
    </row>
    <row r="23" spans="1:17" x14ac:dyDescent="0.2">
      <c r="A23" s="6" t="s">
        <v>8</v>
      </c>
      <c r="B23" s="14">
        <v>11268</v>
      </c>
      <c r="C23" s="14">
        <v>24079</v>
      </c>
      <c r="D23" s="14">
        <v>35347</v>
      </c>
      <c r="E23" s="14">
        <v>6127</v>
      </c>
      <c r="F23" s="14">
        <v>9327</v>
      </c>
      <c r="G23" s="14">
        <v>15454</v>
      </c>
      <c r="H23" s="14"/>
      <c r="I23" s="14"/>
      <c r="J23" s="14"/>
      <c r="K23" s="14"/>
      <c r="L23" s="14"/>
      <c r="M23" s="14"/>
      <c r="N23" s="14"/>
      <c r="O23" s="14"/>
      <c r="P23" s="14"/>
      <c r="Q23" s="3">
        <v>50801</v>
      </c>
    </row>
    <row r="24" spans="1:17" x14ac:dyDescent="0.2">
      <c r="A24" s="6" t="s">
        <v>9</v>
      </c>
      <c r="B24" s="14">
        <v>127</v>
      </c>
      <c r="C24" s="14">
        <v>116</v>
      </c>
      <c r="D24" s="14">
        <v>243</v>
      </c>
      <c r="E24" s="14">
        <v>529</v>
      </c>
      <c r="F24" s="14">
        <v>602</v>
      </c>
      <c r="G24" s="14">
        <v>1131</v>
      </c>
      <c r="H24" s="14">
        <v>23</v>
      </c>
      <c r="I24" s="14">
        <v>49</v>
      </c>
      <c r="J24" s="14">
        <v>72</v>
      </c>
      <c r="K24" s="14"/>
      <c r="L24" s="14"/>
      <c r="M24" s="14"/>
      <c r="N24" s="14"/>
      <c r="O24" s="14"/>
      <c r="P24" s="14"/>
      <c r="Q24" s="3">
        <v>1446</v>
      </c>
    </row>
    <row r="25" spans="1:17" x14ac:dyDescent="0.2">
      <c r="A25" s="6" t="s">
        <v>10</v>
      </c>
      <c r="B25" s="14">
        <v>825</v>
      </c>
      <c r="C25" s="14">
        <v>1335</v>
      </c>
      <c r="D25" s="14">
        <v>2160</v>
      </c>
      <c r="E25" s="14">
        <v>1866</v>
      </c>
      <c r="F25" s="14">
        <v>3115</v>
      </c>
      <c r="G25" s="14">
        <v>4981</v>
      </c>
      <c r="H25" s="14">
        <v>362</v>
      </c>
      <c r="I25" s="14">
        <v>437</v>
      </c>
      <c r="J25" s="14">
        <v>799</v>
      </c>
      <c r="K25" s="14">
        <v>5</v>
      </c>
      <c r="L25" s="14">
        <v>4</v>
      </c>
      <c r="M25" s="14">
        <v>9</v>
      </c>
      <c r="N25" s="14">
        <v>182</v>
      </c>
      <c r="O25" s="14">
        <v>179</v>
      </c>
      <c r="P25" s="14">
        <v>361</v>
      </c>
      <c r="Q25" s="3">
        <v>8310</v>
      </c>
    </row>
    <row r="26" spans="1:17" x14ac:dyDescent="0.2">
      <c r="A26" s="6" t="s">
        <v>11</v>
      </c>
      <c r="B26" s="14"/>
      <c r="C26" s="14"/>
      <c r="D26" s="14"/>
      <c r="E26" s="14">
        <v>165</v>
      </c>
      <c r="F26" s="14">
        <v>333</v>
      </c>
      <c r="G26" s="14">
        <v>498</v>
      </c>
      <c r="H26" s="14">
        <v>211</v>
      </c>
      <c r="I26" s="14">
        <v>279</v>
      </c>
      <c r="J26" s="14">
        <v>490</v>
      </c>
      <c r="K26" s="14"/>
      <c r="L26" s="14"/>
      <c r="M26" s="14"/>
      <c r="N26" s="14"/>
      <c r="O26" s="14"/>
      <c r="P26" s="14"/>
      <c r="Q26" s="3">
        <v>988</v>
      </c>
    </row>
    <row r="27" spans="1:17" x14ac:dyDescent="0.2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</row>
    <row r="28" spans="1:17" s="19" customFormat="1" x14ac:dyDescent="0.25">
      <c r="A28" s="21" t="s">
        <v>29</v>
      </c>
      <c r="B28" s="21"/>
      <c r="C28" s="21"/>
      <c r="D28" s="21"/>
      <c r="E28" s="21"/>
      <c r="F28" s="17"/>
      <c r="G28" s="21" t="s">
        <v>28</v>
      </c>
      <c r="H28" s="21"/>
      <c r="I28" s="21"/>
      <c r="J28" s="21"/>
      <c r="K28" s="21"/>
      <c r="L28" s="21"/>
      <c r="M28" s="21"/>
      <c r="N28" s="18"/>
      <c r="O28" s="21" t="s">
        <v>25</v>
      </c>
      <c r="P28" s="21"/>
      <c r="Q28" s="21"/>
    </row>
    <row r="29" spans="1:17" ht="38.25" x14ac:dyDescent="0.2">
      <c r="A29" s="8" t="s">
        <v>13</v>
      </c>
      <c r="B29" s="16" t="s">
        <v>16</v>
      </c>
      <c r="C29" s="16" t="s">
        <v>17</v>
      </c>
      <c r="D29" s="16" t="s">
        <v>18</v>
      </c>
      <c r="E29" s="16" t="s">
        <v>19</v>
      </c>
      <c r="F29" s="9"/>
      <c r="G29" s="21" t="s">
        <v>20</v>
      </c>
      <c r="H29" s="21"/>
      <c r="I29" s="21"/>
      <c r="J29" s="32"/>
      <c r="K29" s="21" t="s">
        <v>21</v>
      </c>
      <c r="L29" s="21"/>
      <c r="M29" s="21"/>
      <c r="N29" s="9"/>
      <c r="O29" s="8" t="s">
        <v>22</v>
      </c>
      <c r="P29" s="8" t="s">
        <v>23</v>
      </c>
      <c r="Q29" s="8" t="s">
        <v>5</v>
      </c>
    </row>
    <row r="30" spans="1:17" x14ac:dyDescent="0.2">
      <c r="A30" s="5" t="s">
        <v>14</v>
      </c>
      <c r="B30" s="7">
        <f>Q7</f>
        <v>583880</v>
      </c>
      <c r="C30" s="7">
        <f>B30-D30</f>
        <v>269178</v>
      </c>
      <c r="D30" s="7">
        <v>314702</v>
      </c>
      <c r="E30" s="7">
        <f>C30/B30*100</f>
        <v>46.101596218401042</v>
      </c>
      <c r="F30" s="9"/>
      <c r="G30" s="15" t="s">
        <v>6</v>
      </c>
      <c r="H30" s="15" t="s">
        <v>7</v>
      </c>
      <c r="I30" s="15" t="s">
        <v>5</v>
      </c>
      <c r="J30" s="33"/>
      <c r="K30" s="15" t="s">
        <v>6</v>
      </c>
      <c r="L30" s="15" t="s">
        <v>7</v>
      </c>
      <c r="M30" s="15" t="s">
        <v>5</v>
      </c>
      <c r="N30" s="9"/>
      <c r="O30" s="23" t="s">
        <v>32</v>
      </c>
      <c r="P30" s="24"/>
      <c r="Q30" s="25"/>
    </row>
    <row r="31" spans="1:17" x14ac:dyDescent="0.2">
      <c r="A31" s="5" t="s">
        <v>15</v>
      </c>
      <c r="B31" s="7">
        <f>Q8+Q9</f>
        <v>65626</v>
      </c>
      <c r="C31" s="7">
        <f t="shared" ref="C31:C32" si="0">B31-D31</f>
        <v>49307</v>
      </c>
      <c r="D31" s="7">
        <v>16319</v>
      </c>
      <c r="E31" s="7">
        <f t="shared" ref="E31:E32" si="1">C31/B31*100</f>
        <v>75.133331301618256</v>
      </c>
      <c r="F31" s="9"/>
      <c r="G31" s="14">
        <v>792755</v>
      </c>
      <c r="H31" s="14">
        <v>918363</v>
      </c>
      <c r="I31" s="20">
        <v>1711118</v>
      </c>
      <c r="J31" s="34"/>
      <c r="K31" s="14">
        <v>333613</v>
      </c>
      <c r="L31" s="14">
        <v>422587</v>
      </c>
      <c r="M31" s="20">
        <v>756200</v>
      </c>
      <c r="N31" s="9"/>
      <c r="O31" s="7">
        <v>9506</v>
      </c>
      <c r="P31" s="7">
        <v>2410</v>
      </c>
      <c r="Q31" s="10">
        <f>SUM(O31:P31)</f>
        <v>11916</v>
      </c>
    </row>
    <row r="32" spans="1:17" x14ac:dyDescent="0.2">
      <c r="A32" s="5" t="s">
        <v>24</v>
      </c>
      <c r="B32" s="7">
        <f>Q10</f>
        <v>2336</v>
      </c>
      <c r="C32" s="7">
        <f t="shared" si="0"/>
        <v>1377</v>
      </c>
      <c r="D32" s="7">
        <v>959</v>
      </c>
      <c r="E32" s="7">
        <f t="shared" si="1"/>
        <v>58.946917808219176</v>
      </c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11"/>
    </row>
    <row r="33" spans="1:17" x14ac:dyDescent="0.2">
      <c r="A33" s="23" t="s">
        <v>34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5"/>
    </row>
  </sheetData>
  <mergeCells count="35">
    <mergeCell ref="A2:Q2"/>
    <mergeCell ref="A20:A21"/>
    <mergeCell ref="A3:Q3"/>
    <mergeCell ref="A4:A5"/>
    <mergeCell ref="B4:D4"/>
    <mergeCell ref="E4:G4"/>
    <mergeCell ref="H4:J4"/>
    <mergeCell ref="K4:M4"/>
    <mergeCell ref="N4:P4"/>
    <mergeCell ref="Q4:Q5"/>
    <mergeCell ref="A11:Q11"/>
    <mergeCell ref="A12:A13"/>
    <mergeCell ref="B12:D12"/>
    <mergeCell ref="A33:Q33"/>
    <mergeCell ref="A1:Q1"/>
    <mergeCell ref="Q20:Q21"/>
    <mergeCell ref="A27:Q27"/>
    <mergeCell ref="A19:Q19"/>
    <mergeCell ref="N12:P12"/>
    <mergeCell ref="Q12:Q13"/>
    <mergeCell ref="B20:D20"/>
    <mergeCell ref="E20:G20"/>
    <mergeCell ref="H20:J20"/>
    <mergeCell ref="K20:M20"/>
    <mergeCell ref="N20:P20"/>
    <mergeCell ref="O30:Q30"/>
    <mergeCell ref="G28:M28"/>
    <mergeCell ref="K29:M29"/>
    <mergeCell ref="J29:J31"/>
    <mergeCell ref="O28:Q28"/>
    <mergeCell ref="G29:I29"/>
    <mergeCell ref="A28:E28"/>
    <mergeCell ref="E12:G12"/>
    <mergeCell ref="H12:J12"/>
    <mergeCell ref="K12:M12"/>
  </mergeCells>
  <pageMargins left="0.70866141732283472" right="0.70866141732283472" top="0.74803149606299213" bottom="0.74803149606299213" header="0.31496062992125984" footer="0.31496062992125984"/>
  <pageSetup paperSize="9" scale="71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Metin Saygılı</dc:creator>
  <cp:lastModifiedBy>Daire Başkanlığı</cp:lastModifiedBy>
  <cp:lastPrinted>2021-03-11T05:47:05Z</cp:lastPrinted>
  <dcterms:created xsi:type="dcterms:W3CDTF">2019-10-06T14:01:07Z</dcterms:created>
  <dcterms:modified xsi:type="dcterms:W3CDTF">2024-10-21T09:04:42Z</dcterms:modified>
</cp:coreProperties>
</file>