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igurol/Library/Mobile Documents/com~apple~CloudDocs/Documents/Bölüm Müfredat/Müfredat Güncelleme-21/"/>
    </mc:Choice>
  </mc:AlternateContent>
  <xr:revisionPtr revIDLastSave="0" documentId="13_ncr:1_{99AA76A7-A940-EB4C-8EBC-51F864F2EC55}" xr6:coauthVersionLast="45" xr6:coauthVersionMax="45" xr10:uidLastSave="{00000000-0000-0000-0000-000000000000}"/>
  <bookViews>
    <workbookView xWindow="20" yWindow="440" windowWidth="25600" windowHeight="27380" activeTab="1" xr2:uid="{00000000-000D-0000-FFFF-FFFF00000000}"/>
  </bookViews>
  <sheets>
    <sheet name="LİSANS 4 Yıl" sheetId="3" r:id="rId1"/>
    <sheet name="Fizik-Düzeltilmiş" sheetId="4" r:id="rId2"/>
  </sheets>
  <definedNames>
    <definedName name="_xlnm.Print_Area" localSheetId="1">'Fizik-Düzeltilmiş'!$A$1:$S$65</definedName>
    <definedName name="_xlnm.Print_Area" localSheetId="0">'LİSANS 4 Yıl'!$A$1:$S$84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7" i="3" l="1"/>
  <c r="H37" i="3"/>
  <c r="H56" i="3"/>
  <c r="R56" i="3"/>
  <c r="H79" i="3"/>
  <c r="R74" i="3"/>
  <c r="R69" i="3"/>
  <c r="R68" i="3"/>
  <c r="R67" i="3"/>
  <c r="R66" i="3"/>
  <c r="R65" i="3"/>
  <c r="R64" i="3"/>
  <c r="H69" i="3"/>
  <c r="H68" i="3"/>
  <c r="H67" i="3"/>
  <c r="H66" i="3"/>
  <c r="H65" i="3"/>
  <c r="H64" i="3"/>
  <c r="R49" i="3"/>
  <c r="R48" i="3"/>
  <c r="R47" i="3"/>
  <c r="R46" i="3"/>
  <c r="R45" i="3"/>
  <c r="H49" i="3"/>
  <c r="H48" i="3"/>
  <c r="H47" i="3"/>
  <c r="H46" i="3"/>
  <c r="H45" i="3"/>
  <c r="R32" i="3"/>
  <c r="R31" i="3"/>
  <c r="R30" i="3"/>
  <c r="R29" i="3"/>
  <c r="R28" i="3"/>
  <c r="R27" i="3"/>
  <c r="R26" i="3"/>
  <c r="R25" i="3"/>
  <c r="H32" i="3"/>
  <c r="H31" i="3"/>
  <c r="H30" i="3"/>
  <c r="H29" i="3"/>
  <c r="H28" i="3"/>
  <c r="H27" i="3"/>
  <c r="H26" i="3"/>
  <c r="H25" i="3"/>
  <c r="R17" i="3"/>
  <c r="R16" i="3"/>
  <c r="R15" i="3"/>
  <c r="R14" i="3"/>
  <c r="R13" i="3"/>
  <c r="R12" i="3"/>
  <c r="R11" i="3"/>
  <c r="R10" i="3"/>
  <c r="H11" i="3"/>
  <c r="H12" i="3"/>
  <c r="H13" i="3"/>
  <c r="H14" i="3"/>
  <c r="H15" i="3"/>
  <c r="H16" i="3"/>
  <c r="H17" i="3"/>
  <c r="H10" i="3"/>
  <c r="R60" i="4"/>
  <c r="R59" i="4"/>
  <c r="R58" i="4"/>
  <c r="R57" i="4"/>
  <c r="R56" i="4"/>
  <c r="R55" i="4"/>
  <c r="R54" i="4"/>
  <c r="H60" i="4"/>
  <c r="H59" i="4"/>
  <c r="H58" i="4"/>
  <c r="H57" i="4"/>
  <c r="H56" i="4"/>
  <c r="H55" i="4"/>
  <c r="H54" i="4"/>
  <c r="R46" i="4"/>
  <c r="R45" i="4"/>
  <c r="R44" i="4"/>
  <c r="R43" i="4"/>
  <c r="R42" i="4"/>
  <c r="R41" i="4"/>
  <c r="H46" i="4"/>
  <c r="H45" i="4"/>
  <c r="H44" i="4"/>
  <c r="H43" i="4"/>
  <c r="H42" i="4"/>
  <c r="H41" i="4"/>
  <c r="R33" i="4"/>
  <c r="R32" i="4"/>
  <c r="R31" i="4"/>
  <c r="R30" i="4"/>
  <c r="R29" i="4"/>
  <c r="R28" i="4"/>
  <c r="R27" i="4"/>
  <c r="R26" i="4"/>
  <c r="R25" i="4"/>
  <c r="H33" i="4"/>
  <c r="H32" i="4"/>
  <c r="H31" i="4"/>
  <c r="H30" i="4"/>
  <c r="H29" i="4"/>
  <c r="H28" i="4"/>
  <c r="H27" i="4"/>
  <c r="H26" i="4"/>
  <c r="H25" i="4"/>
  <c r="R17" i="4"/>
  <c r="R16" i="4"/>
  <c r="R15" i="4"/>
  <c r="R14" i="4"/>
  <c r="R13" i="4"/>
  <c r="R12" i="4"/>
  <c r="R11" i="4"/>
  <c r="R10" i="4"/>
  <c r="H17" i="4"/>
  <c r="H16" i="4"/>
  <c r="H15" i="4"/>
  <c r="H14" i="4"/>
  <c r="H13" i="4"/>
  <c r="H12" i="4"/>
  <c r="H11" i="4"/>
  <c r="H10" i="4"/>
  <c r="S64" i="4" l="1"/>
  <c r="I64" i="4"/>
  <c r="S63" i="4"/>
  <c r="I63" i="4"/>
  <c r="S62" i="4"/>
  <c r="I62" i="4"/>
  <c r="S61" i="4"/>
  <c r="R61" i="4"/>
  <c r="Q61" i="4"/>
  <c r="P61" i="4"/>
  <c r="O61" i="4"/>
  <c r="I61" i="4"/>
  <c r="H61" i="4"/>
  <c r="G61" i="4"/>
  <c r="F61" i="4"/>
  <c r="E61" i="4"/>
  <c r="S50" i="4"/>
  <c r="I50" i="4"/>
  <c r="S49" i="4"/>
  <c r="I49" i="4"/>
  <c r="S48" i="4"/>
  <c r="I48" i="4"/>
  <c r="S47" i="4"/>
  <c r="Q47" i="4"/>
  <c r="P47" i="4"/>
  <c r="O47" i="4"/>
  <c r="I47" i="4"/>
  <c r="G47" i="4"/>
  <c r="F47" i="4"/>
  <c r="E47" i="4"/>
  <c r="H47" i="4"/>
  <c r="S37" i="4"/>
  <c r="I37" i="4"/>
  <c r="S36" i="4"/>
  <c r="I36" i="4"/>
  <c r="S35" i="4"/>
  <c r="I35" i="4"/>
  <c r="S34" i="4"/>
  <c r="R34" i="4"/>
  <c r="Q34" i="4"/>
  <c r="P34" i="4"/>
  <c r="O34" i="4"/>
  <c r="I34" i="4"/>
  <c r="H34" i="4"/>
  <c r="G34" i="4"/>
  <c r="F34" i="4"/>
  <c r="E34" i="4"/>
  <c r="S21" i="4"/>
  <c r="I21" i="4"/>
  <c r="S20" i="4"/>
  <c r="I20" i="4"/>
  <c r="S19" i="4"/>
  <c r="I19" i="4"/>
  <c r="S18" i="4"/>
  <c r="R18" i="4"/>
  <c r="Q18" i="4"/>
  <c r="P18" i="4"/>
  <c r="O18" i="4"/>
  <c r="I18" i="4"/>
  <c r="H18" i="4"/>
  <c r="G18" i="4"/>
  <c r="F18" i="4"/>
  <c r="E18" i="4"/>
  <c r="I5" i="4" l="1"/>
  <c r="K6" i="4" s="1"/>
  <c r="R47" i="4"/>
  <c r="C6" i="4"/>
  <c r="E5" i="4"/>
  <c r="I80" i="3"/>
  <c r="H80" i="3"/>
  <c r="G80" i="3"/>
  <c r="F80" i="3"/>
  <c r="E80" i="3"/>
  <c r="R80" i="3"/>
  <c r="Q80" i="3"/>
  <c r="P80" i="3"/>
  <c r="O80" i="3"/>
  <c r="S80" i="3"/>
  <c r="S57" i="3"/>
  <c r="I57" i="3"/>
  <c r="S38" i="3"/>
  <c r="R38" i="3"/>
  <c r="I38" i="3"/>
  <c r="H38" i="3"/>
  <c r="S18" i="3"/>
  <c r="R18" i="3"/>
  <c r="I18" i="3"/>
  <c r="H18" i="3"/>
  <c r="S82" i="3"/>
  <c r="I82" i="3"/>
  <c r="R6" i="4" l="1"/>
  <c r="S83" i="3"/>
  <c r="I83" i="3"/>
  <c r="S81" i="3"/>
  <c r="I81" i="3"/>
  <c r="S60" i="3"/>
  <c r="I60" i="3"/>
  <c r="S59" i="3"/>
  <c r="I59" i="3"/>
  <c r="S58" i="3"/>
  <c r="I58" i="3"/>
  <c r="Q57" i="3"/>
  <c r="P57" i="3"/>
  <c r="O57" i="3"/>
  <c r="G57" i="3"/>
  <c r="F57" i="3"/>
  <c r="E57" i="3"/>
  <c r="H57" i="3"/>
  <c r="S41" i="3"/>
  <c r="I41" i="3"/>
  <c r="S40" i="3"/>
  <c r="I40" i="3"/>
  <c r="S39" i="3"/>
  <c r="I39" i="3"/>
  <c r="Q38" i="3"/>
  <c r="P38" i="3"/>
  <c r="O38" i="3"/>
  <c r="G38" i="3"/>
  <c r="F38" i="3"/>
  <c r="E38" i="3"/>
  <c r="S21" i="3"/>
  <c r="I21" i="3"/>
  <c r="S20" i="3"/>
  <c r="I20" i="3"/>
  <c r="S19" i="3"/>
  <c r="I19" i="3"/>
  <c r="Q18" i="3"/>
  <c r="P18" i="3"/>
  <c r="O18" i="3"/>
  <c r="G18" i="3"/>
  <c r="F18" i="3"/>
  <c r="E18" i="3"/>
  <c r="R57" i="3" l="1"/>
  <c r="I5" i="3"/>
  <c r="K6" i="3" s="1"/>
  <c r="C6" i="3"/>
  <c r="R6" i="3" l="1"/>
  <c r="E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C9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YE: Yüzyüze Eğitim
UE: Uzaktan Eğitim
</t>
        </r>
      </text>
    </comment>
    <comment ref="M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Z: Zorunlu
S: Seçmeli
OZ: Ortak Zorunlu
Ü: Üniversite Seçmeli</t>
        </r>
      </text>
    </comment>
    <comment ref="N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YE: Yüzyüze Eğitim
UE: Uzaktan Eğitim</t>
        </r>
      </text>
    </comment>
    <comment ref="U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Lütfen bu hücreleri silmeyiniz!
</t>
        </r>
      </text>
    </comment>
    <comment ref="V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Lütfen bu hücreleri silmeyiniz!
</t>
        </r>
      </text>
    </comment>
    <comment ref="C24" authorId="0" shapeId="0" xr:uid="{00000000-0006-0000-00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Ü: Üniversite Seçmeli
</t>
        </r>
      </text>
    </comment>
    <comment ref="D2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YE: Yüzyüze Eğitim
UE: Uzaktan Eğitim</t>
        </r>
      </text>
    </comment>
    <comment ref="M2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Z: Zorunlu
S: Seçmeli
OZ: Ortak Zorunlu
Ü: Üniversite Seçmeli
</t>
        </r>
      </text>
    </comment>
    <comment ref="N2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YE: Yüzyüze Eğitim
UE: Uzaktan Eğitim
</t>
        </r>
      </text>
    </comment>
    <comment ref="C4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Z: Zorunlu
S: Seçmeli
OZ: Ortak Zorunlu
Ü: Üniversite Seçmeli
</t>
        </r>
      </text>
    </comment>
    <comment ref="D4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YE: Yüzyüze Eğitim
UE: Uzaktan Eğitim</t>
        </r>
      </text>
    </comment>
    <comment ref="M4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Z: Zorunlu
S: Seçmeli
OZ: Ortak Zorunlu
Ü: Üniversite Seçmeli
</t>
        </r>
      </text>
    </comment>
    <comment ref="N4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YE: Yüzyüze Eğitim
UE: Uzaktan Eğitim
</t>
        </r>
      </text>
    </comment>
    <comment ref="C6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Z: Zorunlu
S: Seçmeli
OZ: Ortak Zorunlu
Ü: Üniversite Seçmeli
</t>
        </r>
      </text>
    </comment>
    <comment ref="D63" authorId="0" shapeId="0" xr:uid="{00000000-0006-0000-00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>UE: Uzaktan Eğitim</t>
        </r>
      </text>
    </comment>
    <comment ref="M63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Z: Zorunlu
S: Seçmeli
OZ: Ortak Zorunlu
Ü: Üniversite Seçmeli
</t>
        </r>
      </text>
    </comment>
    <comment ref="N6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YE: Yüzyüze Eğitim
UE: Uzaktan Eğitim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C9" authorId="0" shapeId="0" xr:uid="{810E3171-B3C8-B14D-8FF4-4FB7AA832BEC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9" authorId="0" shapeId="0" xr:uid="{CA82F92F-B729-1A43-8424-43052857F2B6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YE: Yüzyüze Eğitim
UE: Uzaktan Eğitim
</t>
        </r>
      </text>
    </comment>
    <comment ref="M9" authorId="0" shapeId="0" xr:uid="{D7A4509E-751B-8746-9353-B815523EE37E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Z: Zorunlu
S: Seçmeli
OZ: Ortak Zorunlu
Ü: Üniversite Seçmeli</t>
        </r>
      </text>
    </comment>
    <comment ref="N9" authorId="0" shapeId="0" xr:uid="{5FC18C80-91EA-F346-B67C-221630F46BA0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YE: Yüzyüze Eğitim
UE: Uzaktan Eğitim</t>
        </r>
      </text>
    </comment>
    <comment ref="U9" authorId="0" shapeId="0" xr:uid="{2D33003A-DDF8-1642-8838-4A5A5DF8D1D6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Lütfen bu hücreleri silmeyiniz!
</t>
        </r>
      </text>
    </comment>
    <comment ref="V9" authorId="0" shapeId="0" xr:uid="{2BD038E3-452B-0B4C-955A-B94BCE1DC7C3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Lütfen bu hücreleri silmeyiniz!
</t>
        </r>
      </text>
    </comment>
    <comment ref="C24" authorId="0" shapeId="0" xr:uid="{7B2312DD-6A78-6A4E-AEED-8F48754113A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Ü: Üniversite Seçmeli
</t>
        </r>
      </text>
    </comment>
    <comment ref="D24" authorId="0" shapeId="0" xr:uid="{F1B298D4-4866-4243-909D-74779A3ED40B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>UE: Uzaktan Eğitim</t>
        </r>
      </text>
    </comment>
    <comment ref="M24" authorId="0" shapeId="0" xr:uid="{5F81E1A9-304E-EE4A-B935-EEB88E276434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Z: Zorunlu
S: Seçmeli
OZ: Ortak Zorunlu
Ü: Üniversite Seçmeli
</t>
        </r>
      </text>
    </comment>
    <comment ref="N24" authorId="0" shapeId="0" xr:uid="{81087D26-6EA5-4649-A338-3F7283E17CB4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YE: Yüzyüze Eğitim
UE: Uzaktan Eğitim
</t>
        </r>
      </text>
    </comment>
    <comment ref="C40" authorId="0" shapeId="0" xr:uid="{9B541440-A2CA-A240-B7DB-C9C267B7DEB4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Z: Zorunlu
S: Seçmeli
OZ: Ortak Zorunlu
Ü: Üniversite Seçmeli
</t>
        </r>
      </text>
    </comment>
    <comment ref="D40" authorId="0" shapeId="0" xr:uid="{1B3427CC-5647-9641-9D0A-F97301B0222C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YE: Yüzyüze Eğitim
UE: Uzaktan Eğitim</t>
        </r>
      </text>
    </comment>
    <comment ref="M40" authorId="0" shapeId="0" xr:uid="{4DA39FE8-E5DD-E448-85B5-F355105A2BE5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Z: Zorunlu
S: Seçmeli
OZ: Ortak Zorunlu
Ü: Üniversite Seçmeli
</t>
        </r>
      </text>
    </comment>
    <comment ref="N40" authorId="0" shapeId="0" xr:uid="{515996EA-80E7-6F4D-9F76-ACB50AAE1B49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YE: Yüzyüze Eğitim
UE: Uzaktan Eğitim
</t>
        </r>
      </text>
    </comment>
    <comment ref="C53" authorId="0" shapeId="0" xr:uid="{31074779-8D27-9D4E-8C18-6243D607A7F9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Z: Zorunlu
S: Seçmeli
OZ: Ortak Zorunlu
Ü: Üniversite Seçmeli
</t>
        </r>
      </text>
    </comment>
    <comment ref="D53" authorId="0" shapeId="0" xr:uid="{347AF30C-58E3-7B42-A916-466641E94702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>UE: Uzaktan Eğitim</t>
        </r>
      </text>
    </comment>
    <comment ref="M53" authorId="0" shapeId="0" xr:uid="{2AA87BA7-B108-AC46-AA5B-B05D4E3E8D19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Z: Zorunlu
S: Seçmeli
OZ: Ortak Zorunlu
Ü: Üniversite Seçmeli
</t>
        </r>
      </text>
    </comment>
    <comment ref="N53" authorId="0" shapeId="0" xr:uid="{3EF0EB27-FEB8-9F48-971E-E9D1286BAC4D}">
      <text>
        <r>
          <rPr>
            <b/>
            <sz val="9"/>
            <color indexed="81"/>
            <rFont val="Tahoma"/>
            <family val="2"/>
          </rPr>
          <t>Reviewer:</t>
        </r>
        <r>
          <rPr>
            <sz val="9"/>
            <color indexed="81"/>
            <rFont val="Tahoma"/>
            <family val="2"/>
          </rPr>
          <t xml:space="preserve">
YE: Yüzyüze Eğitim
UE: Uzaktan Eğitim
</t>
        </r>
      </text>
    </comment>
  </commentList>
</comments>
</file>

<file path=xl/sharedStrings.xml><?xml version="1.0" encoding="utf-8"?>
<sst xmlns="http://schemas.openxmlformats.org/spreadsheetml/2006/main" count="883" uniqueCount="227">
  <si>
    <t>ATATÜRK ÜNİVERSİTESİ</t>
  </si>
  <si>
    <t>Bu müfredat  toplam</t>
  </si>
  <si>
    <t>KREDİ,</t>
  </si>
  <si>
    <t>1. SINIF</t>
  </si>
  <si>
    <t>1. YARIYIL</t>
  </si>
  <si>
    <t>2. YARIYIL</t>
  </si>
  <si>
    <t>T</t>
  </si>
  <si>
    <t>U</t>
  </si>
  <si>
    <t>L</t>
  </si>
  <si>
    <t>K</t>
  </si>
  <si>
    <t>AKTS</t>
  </si>
  <si>
    <t>2. SINIF</t>
  </si>
  <si>
    <t>3. YARIYIL</t>
  </si>
  <si>
    <t>4. YARIYIL</t>
  </si>
  <si>
    <t>3. SINIF</t>
  </si>
  <si>
    <t>5. YARIYIL</t>
  </si>
  <si>
    <t>6. YARIYIL</t>
  </si>
  <si>
    <t>4. SINIF</t>
  </si>
  <si>
    <t>7. YARIYIL</t>
  </si>
  <si>
    <t>8. YARIYIL</t>
  </si>
  <si>
    <t>UE</t>
  </si>
  <si>
    <t>Eğitim Şekli</t>
  </si>
  <si>
    <r>
      <t xml:space="preserve">AKTS olarak, </t>
    </r>
    <r>
      <rPr>
        <b/>
        <sz val="10"/>
        <color rgb="FFFF0000"/>
        <rFont val="Arial"/>
        <family val="2"/>
        <charset val="162"/>
      </rPr>
      <t>2021-2022 eğitim-öğretim yılından</t>
    </r>
    <r>
      <rPr>
        <sz val="10"/>
        <color theme="1"/>
        <rFont val="Arial"/>
        <family val="2"/>
        <charset val="162"/>
      </rPr>
      <t xml:space="preserve"> itibaren uygulanacaktır.</t>
    </r>
  </si>
  <si>
    <t>YE</t>
  </si>
  <si>
    <t>TOPLAM</t>
  </si>
  <si>
    <t>Ders Adı</t>
  </si>
  <si>
    <t>Türü</t>
  </si>
  <si>
    <t>Ders Türü</t>
  </si>
  <si>
    <t>Türk Dili I</t>
  </si>
  <si>
    <t>Türk Dili II</t>
  </si>
  <si>
    <t>Kodu</t>
  </si>
  <si>
    <t>S</t>
  </si>
  <si>
    <t>OZ</t>
  </si>
  <si>
    <t>Z</t>
  </si>
  <si>
    <t>Seçmeli Ders Toplam</t>
  </si>
  <si>
    <t>UE Ders Toplam</t>
  </si>
  <si>
    <t>ÜS</t>
  </si>
  <si>
    <t>Üniv. Seçmeli Ders Toplam</t>
  </si>
  <si>
    <t>Uzaktan Eğitim Yoluyla Okutulan Ders Oranı (%):</t>
  </si>
  <si>
    <t>Seçmeli Ders Oranı (%):</t>
  </si>
  <si>
    <t>Üniversite Seçmeli Dersi Toplam AKTS:</t>
  </si>
  <si>
    <t>FZ-101</t>
  </si>
  <si>
    <t>FZ-103</t>
  </si>
  <si>
    <t>Mekanik Laboratuvarı</t>
  </si>
  <si>
    <t>FZK-105</t>
  </si>
  <si>
    <t>FZM-107</t>
  </si>
  <si>
    <t>FZ-213</t>
  </si>
  <si>
    <t xml:space="preserve">FZ-TD I </t>
  </si>
  <si>
    <t>FZ-YD I</t>
  </si>
  <si>
    <t>FZ-AİT I</t>
  </si>
  <si>
    <t>FZ-102</t>
  </si>
  <si>
    <t>FZ-104</t>
  </si>
  <si>
    <t>Elektrik ve Manyetizma Lab</t>
  </si>
  <si>
    <t>FZK-106</t>
  </si>
  <si>
    <t>FZM-108</t>
  </si>
  <si>
    <t>FZ-214</t>
  </si>
  <si>
    <t>İş Sağlığı ve Güvenliği II</t>
  </si>
  <si>
    <t>FZ-TD I I</t>
  </si>
  <si>
    <t>FZ-YD II</t>
  </si>
  <si>
    <t>FZ-AİT II</t>
  </si>
  <si>
    <t>FZ-201</t>
  </si>
  <si>
    <t>Titreşim ve Dalgalar</t>
  </si>
  <si>
    <t>FZ-203</t>
  </si>
  <si>
    <t>Titreşim ve Dalgalar Laboratuvarı</t>
  </si>
  <si>
    <t>FZ-205</t>
  </si>
  <si>
    <t>Fizikte Matematik Yöntemler</t>
  </si>
  <si>
    <t>FZ-207</t>
  </si>
  <si>
    <t>Modern Fizik</t>
  </si>
  <si>
    <t>FZ-209</t>
  </si>
  <si>
    <t>Yazılım I (Matlab)</t>
  </si>
  <si>
    <t>FZM-211</t>
  </si>
  <si>
    <t>Diferansiyel Denklemler I</t>
  </si>
  <si>
    <t>FZM-213</t>
  </si>
  <si>
    <t>Lineer Cebir I</t>
  </si>
  <si>
    <t>FZ-215</t>
  </si>
  <si>
    <t>Bilm Tarihi ve Felsefesi</t>
  </si>
  <si>
    <t>Astronomiye Giriş I</t>
  </si>
  <si>
    <t>Akustik</t>
  </si>
  <si>
    <t>FZ-202</t>
  </si>
  <si>
    <t>FZ-204</t>
  </si>
  <si>
    <t>FZ-206</t>
  </si>
  <si>
    <t>Elektromanyetik Teori</t>
  </si>
  <si>
    <t>FZ-208</t>
  </si>
  <si>
    <t>Klasik Mekanik</t>
  </si>
  <si>
    <t>FZ-210</t>
  </si>
  <si>
    <t>Yazılım II (Matlab)</t>
  </si>
  <si>
    <t>FZM-212</t>
  </si>
  <si>
    <t>FZM-214</t>
  </si>
  <si>
    <t>Lineer Cebir II</t>
  </si>
  <si>
    <t>FZ-216</t>
  </si>
  <si>
    <t>Biyofizik</t>
  </si>
  <si>
    <t>Atmosfer Fiziği</t>
  </si>
  <si>
    <t>Akışkanlar Mekaniği</t>
  </si>
  <si>
    <t>Astronomiye Giriş II</t>
  </si>
  <si>
    <t>FZ-301</t>
  </si>
  <si>
    <t>FZ-303</t>
  </si>
  <si>
    <t>Atom Fiziği</t>
  </si>
  <si>
    <t>FZ-305</t>
  </si>
  <si>
    <t>Atom Fiziği Lab.</t>
  </si>
  <si>
    <t>FZ-307</t>
  </si>
  <si>
    <t>Termodinamik ve İstatistik Fizik I</t>
  </si>
  <si>
    <t>FZ-309</t>
  </si>
  <si>
    <t>Güneş Fiziği</t>
  </si>
  <si>
    <t>Isı Transferi</t>
  </si>
  <si>
    <t>Jeofizik</t>
  </si>
  <si>
    <t>FZ-311</t>
  </si>
  <si>
    <t>Yüksek Enerji ve Plazma Fiziği</t>
  </si>
  <si>
    <t>Parçacık Fiziği</t>
  </si>
  <si>
    <t>Uygulamalı Girişimcilik</t>
  </si>
  <si>
    <t>FZ-302</t>
  </si>
  <si>
    <t>FZ-304</t>
  </si>
  <si>
    <t>Molekül Fiziği</t>
  </si>
  <si>
    <t>FZ-306</t>
  </si>
  <si>
    <t xml:space="preserve">Optik </t>
  </si>
  <si>
    <t>FZ-308</t>
  </si>
  <si>
    <t>Termodinamik ve İstatistik Fizik II</t>
  </si>
  <si>
    <t>FZ-310</t>
  </si>
  <si>
    <t>Rölativite Teorisi</t>
  </si>
  <si>
    <t>Alan Teorisi</t>
  </si>
  <si>
    <t>Bilgisayar Programlama (Phyton)</t>
  </si>
  <si>
    <t>FZ-312</t>
  </si>
  <si>
    <t>FZ-401</t>
  </si>
  <si>
    <t>FZ-403</t>
  </si>
  <si>
    <t>Çekirdek Fiziği</t>
  </si>
  <si>
    <t>FZ-405</t>
  </si>
  <si>
    <t>FZ-407</t>
  </si>
  <si>
    <t>Spektroskopi</t>
  </si>
  <si>
    <t>FZ-409</t>
  </si>
  <si>
    <t>Akademik Sunum Becerileri I</t>
  </si>
  <si>
    <t>FZ-411</t>
  </si>
  <si>
    <t>Kristalografi</t>
  </si>
  <si>
    <t>Işık Ölçümü (Photometry)</t>
  </si>
  <si>
    <t>Fizikte Güncel Konular</t>
  </si>
  <si>
    <t>Güneş Enerjisi</t>
  </si>
  <si>
    <t>Rekatör ve Nötron Fiziği</t>
  </si>
  <si>
    <t xml:space="preserve">Süperiletkenlik </t>
  </si>
  <si>
    <t>İnce Film Fiziğine Giriş</t>
  </si>
  <si>
    <t>FZ-402</t>
  </si>
  <si>
    <t>FZ-404</t>
  </si>
  <si>
    <t>Katıhal Fiziği Laboratuvarı</t>
  </si>
  <si>
    <t>FZ-406</t>
  </si>
  <si>
    <t>Elektronik II</t>
  </si>
  <si>
    <t>FZ-408</t>
  </si>
  <si>
    <t>Elektronik Laboratuvarı II</t>
  </si>
  <si>
    <t>FZ-410</t>
  </si>
  <si>
    <t>Akademik Sunum Becerileri II</t>
  </si>
  <si>
    <t>FZ-412</t>
  </si>
  <si>
    <t>Malzeme Bilimi</t>
  </si>
  <si>
    <t>Yarıiletken Aygıt Fiziği</t>
  </si>
  <si>
    <t>Optoelektronik</t>
  </si>
  <si>
    <t>Nükleer Tıp Fiziği</t>
  </si>
  <si>
    <t>FZ-414</t>
  </si>
  <si>
    <t>X-ışınları ve Uygulamaları</t>
  </si>
  <si>
    <t>Radyobiyoloji</t>
  </si>
  <si>
    <t>Diagnostik Radyasyon Fiziği</t>
  </si>
  <si>
    <t>Nanofizik</t>
  </si>
  <si>
    <t>FZ-217</t>
  </si>
  <si>
    <t>FZ-218</t>
  </si>
  <si>
    <t>FZ-413</t>
  </si>
  <si>
    <t>FEN FAKÜLTESİ</t>
  </si>
  <si>
    <t>FİZİK LİSANS PROGRAMI MÜFREDAT PLANI</t>
  </si>
  <si>
    <t>Lazerler ve uygulamaları</t>
  </si>
  <si>
    <t>FZ-215-1</t>
  </si>
  <si>
    <t>FZ-215-2</t>
  </si>
  <si>
    <t>FZ215-3</t>
  </si>
  <si>
    <t>FZ-216-1</t>
  </si>
  <si>
    <t>FZ-216-2</t>
  </si>
  <si>
    <t>FZ-216-3</t>
  </si>
  <si>
    <t>FZ-216-4</t>
  </si>
  <si>
    <t>FZ-309-1</t>
  </si>
  <si>
    <t>FZ-309-2</t>
  </si>
  <si>
    <t>FZ-309-3</t>
  </si>
  <si>
    <t>FZ-309-4</t>
  </si>
  <si>
    <t>FZ-309-5</t>
  </si>
  <si>
    <t>FZ-309-6</t>
  </si>
  <si>
    <t>FZ-310-1</t>
  </si>
  <si>
    <t>FZ-310-2</t>
  </si>
  <si>
    <t>FZ-310-3</t>
  </si>
  <si>
    <t>FZ-310-4</t>
  </si>
  <si>
    <t>FZ-411-1</t>
  </si>
  <si>
    <t>FZ-412-2</t>
  </si>
  <si>
    <t>FZ-411-2</t>
  </si>
  <si>
    <t>FZ-412-3</t>
  </si>
  <si>
    <t>FZ-411-3</t>
  </si>
  <si>
    <t>FZ-412-4</t>
  </si>
  <si>
    <t>FZ-411-4</t>
  </si>
  <si>
    <t>FZ-411-5</t>
  </si>
  <si>
    <t>FZ-411-6</t>
  </si>
  <si>
    <t>FZ-411-7</t>
  </si>
  <si>
    <t>FZ-412-1</t>
  </si>
  <si>
    <t>FZ-414-1</t>
  </si>
  <si>
    <t>FZ-414-2</t>
  </si>
  <si>
    <t>FZ-414-3</t>
  </si>
  <si>
    <t>FZ-414-4</t>
  </si>
  <si>
    <t>FZ-414-5</t>
  </si>
  <si>
    <t>Fizik I (Mekanik)</t>
  </si>
  <si>
    <t>Genel Kimya I</t>
  </si>
  <si>
    <t>Analiz I</t>
  </si>
  <si>
    <t>İş Sağlığı ve Güvenliği I</t>
  </si>
  <si>
    <t>Yabancı Dil (İngilizce) I</t>
  </si>
  <si>
    <t>Atatürk İlkelerii ve İnkılap Tarihi I</t>
  </si>
  <si>
    <t>Fizik II (Elektrik ve Manyetizma)</t>
  </si>
  <si>
    <t>Genel Kimya II</t>
  </si>
  <si>
    <t>Analiz II</t>
  </si>
  <si>
    <t>Yabancı Dil (İngilizce) II</t>
  </si>
  <si>
    <t>Atatürk İlkelerii ve İnkılap Tarihi II</t>
  </si>
  <si>
    <t>Seçmeli Ders 1</t>
  </si>
  <si>
    <t>Seçmeli Ders 2</t>
  </si>
  <si>
    <t>Üniversite Seçmeli Dersi 1</t>
  </si>
  <si>
    <t>Üniversite Seçmeli Dersi 2</t>
  </si>
  <si>
    <t>Elektronik I</t>
  </si>
  <si>
    <t>Elektronik Laboratuvarı I</t>
  </si>
  <si>
    <t>Diferansiyel Denklemler II</t>
  </si>
  <si>
    <t>Kuantum Fiziği I</t>
  </si>
  <si>
    <t>Seçmeli ders 3</t>
  </si>
  <si>
    <t>Üniversite Seçmeli Dersi 3</t>
  </si>
  <si>
    <t>Kuantum Fiziği II</t>
  </si>
  <si>
    <t>Seçmeli Ders 4</t>
  </si>
  <si>
    <t>Katıhal Fiziği I</t>
  </si>
  <si>
    <t>Çekirdek Fiziği Laboratuvarı</t>
  </si>
  <si>
    <t>Seçmeli Ders 5</t>
  </si>
  <si>
    <t>Üniversite Seçmeli Dersi 4</t>
  </si>
  <si>
    <t>Üniversite Seçmeli Dersi 5</t>
  </si>
  <si>
    <t>Katıhal Fiziği II</t>
  </si>
  <si>
    <t>Seçmeli Ders 6</t>
  </si>
  <si>
    <t>Seçmeli Ders 7</t>
  </si>
  <si>
    <t>Seçmeli Ders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</si>
</sst>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9"/>
      <color rgb="FF000000"/>
      <name val="Arial"/>
      <family val="2"/>
      <charset val="162"/>
    </font>
    <font>
      <sz val="10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theme="1"/>
      <name val="Arial"/>
      <family val="2"/>
      <charset val="162"/>
    </font>
    <font>
      <sz val="8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1DAEE"/>
        <bgColor indexed="64"/>
      </patternFill>
    </fill>
    <fill>
      <patternFill patternType="solid">
        <fgColor rgb="FFFBDECE"/>
        <bgColor indexed="64"/>
      </patternFill>
    </fill>
    <fill>
      <patternFill patternType="solid">
        <fgColor rgb="FFF1D6C5"/>
        <bgColor indexed="64"/>
      </patternFill>
    </fill>
    <fill>
      <patternFill patternType="solid">
        <fgColor rgb="FFF6C09D"/>
        <bgColor indexed="64"/>
      </patternFill>
    </fill>
    <fill>
      <patternFill patternType="solid">
        <fgColor rgb="FFFBE4D7"/>
        <bgColor indexed="64"/>
      </patternFill>
    </fill>
    <fill>
      <patternFill patternType="solid">
        <fgColor rgb="FFF7CBAF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1" fillId="0" borderId="3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4" borderId="3" xfId="0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horizontal="right"/>
      <protection locked="0"/>
    </xf>
    <xf numFmtId="0" fontId="1" fillId="3" borderId="3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1" fillId="0" borderId="4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/>
      <protection locked="0"/>
    </xf>
    <xf numFmtId="0" fontId="6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11" fillId="9" borderId="3" xfId="0" applyFont="1" applyFill="1" applyBorder="1" applyAlignment="1" applyProtection="1">
      <alignment horizontal="center" vertical="center"/>
      <protection locked="0"/>
    </xf>
    <xf numFmtId="0" fontId="11" fillId="9" borderId="3" xfId="0" applyFont="1" applyFill="1" applyBorder="1" applyAlignment="1" applyProtection="1">
      <alignment vertical="center"/>
      <protection locked="0"/>
    </xf>
    <xf numFmtId="0" fontId="11" fillId="9" borderId="3" xfId="0" applyFont="1" applyFill="1" applyBorder="1" applyAlignment="1" applyProtection="1">
      <alignment horizontal="center" vertical="center" wrapText="1"/>
      <protection locked="0"/>
    </xf>
    <xf numFmtId="0" fontId="10" fillId="9" borderId="3" xfId="0" applyFont="1" applyFill="1" applyBorder="1" applyAlignment="1">
      <alignment horizontal="center" vertical="center"/>
    </xf>
    <xf numFmtId="0" fontId="7" fillId="9" borderId="3" xfId="0" applyFont="1" applyFill="1" applyBorder="1" applyAlignment="1" applyProtection="1">
      <alignment horizontal="center"/>
      <protection locked="0"/>
    </xf>
    <xf numFmtId="0" fontId="11" fillId="9" borderId="3" xfId="0" applyFont="1" applyFill="1" applyBorder="1" applyAlignment="1" applyProtection="1">
      <alignment horizontal="center"/>
      <protection locked="0"/>
    </xf>
    <xf numFmtId="0" fontId="11" fillId="9" borderId="3" xfId="0" applyFont="1" applyFill="1" applyBorder="1" applyProtection="1">
      <protection locked="0"/>
    </xf>
    <xf numFmtId="0" fontId="11" fillId="9" borderId="3" xfId="0" applyFont="1" applyFill="1" applyBorder="1" applyAlignment="1" applyProtection="1">
      <alignment horizontal="center"/>
    </xf>
    <xf numFmtId="0" fontId="2" fillId="9" borderId="3" xfId="0" applyFont="1" applyFill="1" applyBorder="1" applyAlignment="1" applyProtection="1">
      <alignment horizontal="center"/>
      <protection locked="0"/>
    </xf>
    <xf numFmtId="0" fontId="2" fillId="9" borderId="3" xfId="0" applyFont="1" applyFill="1" applyBorder="1" applyProtection="1">
      <protection locked="0"/>
    </xf>
    <xf numFmtId="0" fontId="2" fillId="9" borderId="3" xfId="0" applyFont="1" applyFill="1" applyBorder="1" applyAlignment="1" applyProtection="1">
      <alignment horizontal="center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</xf>
    <xf numFmtId="0" fontId="14" fillId="0" borderId="3" xfId="0" applyFont="1" applyBorder="1" applyProtection="1"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/>
    </xf>
    <xf numFmtId="0" fontId="14" fillId="0" borderId="0" xfId="0" applyFont="1" applyProtection="1">
      <protection locked="0"/>
    </xf>
    <xf numFmtId="0" fontId="14" fillId="5" borderId="3" xfId="0" applyFont="1" applyFill="1" applyBorder="1" applyProtection="1">
      <protection locked="0"/>
    </xf>
    <xf numFmtId="0" fontId="14" fillId="5" borderId="3" xfId="0" applyFont="1" applyFill="1" applyBorder="1" applyAlignment="1" applyProtection="1">
      <alignment horizontal="center"/>
      <protection locked="0"/>
    </xf>
    <xf numFmtId="0" fontId="14" fillId="0" borderId="0" xfId="0" applyFont="1" applyFill="1" applyProtection="1">
      <protection locked="0"/>
    </xf>
    <xf numFmtId="0" fontId="14" fillId="3" borderId="3" xfId="0" applyFont="1" applyFill="1" applyBorder="1" applyProtection="1">
      <protection locked="0"/>
    </xf>
    <xf numFmtId="0" fontId="14" fillId="3" borderId="3" xfId="0" applyFont="1" applyFill="1" applyBorder="1" applyAlignment="1" applyProtection="1">
      <alignment horizontal="center"/>
      <protection locked="0"/>
    </xf>
    <xf numFmtId="0" fontId="14" fillId="3" borderId="3" xfId="0" applyFont="1" applyFill="1" applyBorder="1" applyAlignment="1" applyProtection="1">
      <alignment horizontal="center"/>
    </xf>
    <xf numFmtId="0" fontId="14" fillId="9" borderId="3" xfId="0" applyFont="1" applyFill="1" applyBorder="1" applyProtection="1">
      <protection locked="0"/>
    </xf>
    <xf numFmtId="0" fontId="14" fillId="9" borderId="3" xfId="0" applyFont="1" applyFill="1" applyBorder="1" applyAlignment="1" applyProtection="1">
      <alignment horizontal="center"/>
      <protection locked="0"/>
    </xf>
    <xf numFmtId="0" fontId="14" fillId="9" borderId="3" xfId="0" applyFont="1" applyFill="1" applyBorder="1" applyAlignment="1" applyProtection="1">
      <alignment horizontal="center"/>
    </xf>
    <xf numFmtId="0" fontId="2" fillId="10" borderId="3" xfId="0" applyFont="1" applyFill="1" applyBorder="1" applyAlignment="1" applyProtection="1">
      <alignment horizontal="center"/>
      <protection locked="0"/>
    </xf>
    <xf numFmtId="0" fontId="2" fillId="10" borderId="3" xfId="0" applyFont="1" applyFill="1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4" fillId="0" borderId="3" xfId="0" applyFont="1" applyBorder="1" applyAlignment="1" applyProtection="1">
      <protection locked="0"/>
    </xf>
    <xf numFmtId="0" fontId="14" fillId="5" borderId="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14" fillId="9" borderId="3" xfId="0" applyFont="1" applyFill="1" applyBorder="1" applyAlignment="1" applyProtection="1">
      <protection locked="0"/>
    </xf>
    <xf numFmtId="0" fontId="14" fillId="3" borderId="3" xfId="0" applyFont="1" applyFill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11" fillId="9" borderId="3" xfId="0" applyFont="1" applyFill="1" applyBorder="1" applyAlignment="1" applyProtection="1">
      <protection locked="0"/>
    </xf>
    <xf numFmtId="0" fontId="2" fillId="9" borderId="3" xfId="0" applyFont="1" applyFill="1" applyBorder="1" applyAlignment="1" applyProtection="1">
      <protection locked="0"/>
    </xf>
    <xf numFmtId="0" fontId="2" fillId="10" borderId="3" xfId="0" applyFont="1" applyFill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9" xfId="0" applyFont="1" applyBorder="1" applyAlignment="1" applyProtection="1">
      <protection locked="0"/>
    </xf>
    <xf numFmtId="0" fontId="14" fillId="7" borderId="3" xfId="0" applyFont="1" applyFill="1" applyBorder="1" applyAlignment="1" applyProtection="1">
      <protection locked="0"/>
    </xf>
    <xf numFmtId="0" fontId="14" fillId="7" borderId="3" xfId="0" applyFont="1" applyFill="1" applyBorder="1" applyProtection="1">
      <protection locked="0"/>
    </xf>
    <xf numFmtId="0" fontId="14" fillId="7" borderId="3" xfId="0" applyFont="1" applyFill="1" applyBorder="1" applyAlignment="1" applyProtection="1">
      <alignment horizontal="center"/>
      <protection locked="0"/>
    </xf>
    <xf numFmtId="0" fontId="14" fillId="7" borderId="3" xfId="0" applyFont="1" applyFill="1" applyBorder="1" applyAlignment="1" applyProtection="1">
      <alignment horizontal="center"/>
    </xf>
    <xf numFmtId="0" fontId="14" fillId="8" borderId="3" xfId="0" applyFont="1" applyFill="1" applyBorder="1" applyAlignment="1" applyProtection="1">
      <protection locked="0"/>
    </xf>
    <xf numFmtId="0" fontId="14" fillId="8" borderId="3" xfId="0" applyFont="1" applyFill="1" applyBorder="1" applyProtection="1">
      <protection locked="0"/>
    </xf>
    <xf numFmtId="0" fontId="14" fillId="8" borderId="3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protection locked="0"/>
    </xf>
    <xf numFmtId="0" fontId="7" fillId="0" borderId="3" xfId="0" applyFont="1" applyBorder="1" applyProtection="1">
      <protection locked="0"/>
    </xf>
    <xf numFmtId="0" fontId="7" fillId="6" borderId="3" xfId="0" applyFont="1" applyFill="1" applyBorder="1" applyAlignment="1" applyProtection="1">
      <protection locked="0"/>
    </xf>
    <xf numFmtId="0" fontId="7" fillId="6" borderId="3" xfId="0" applyFont="1" applyFill="1" applyBorder="1" applyProtection="1">
      <protection locked="0"/>
    </xf>
    <xf numFmtId="0" fontId="7" fillId="8" borderId="3" xfId="0" applyFont="1" applyFill="1" applyBorder="1" applyAlignment="1" applyProtection="1">
      <protection locked="0"/>
    </xf>
    <xf numFmtId="0" fontId="7" fillId="8" borderId="3" xfId="0" applyFont="1" applyFill="1" applyBorder="1" applyProtection="1">
      <protection locked="0"/>
    </xf>
    <xf numFmtId="0" fontId="7" fillId="8" borderId="3" xfId="0" applyFont="1" applyFill="1" applyBorder="1" applyAlignment="1" applyProtection="1">
      <alignment horizontal="center"/>
      <protection locked="0"/>
    </xf>
    <xf numFmtId="0" fontId="14" fillId="10" borderId="3" xfId="0" applyFont="1" applyFill="1" applyBorder="1" applyAlignment="1" applyProtection="1">
      <protection locked="0"/>
    </xf>
    <xf numFmtId="0" fontId="14" fillId="10" borderId="3" xfId="0" applyFont="1" applyFill="1" applyBorder="1" applyProtection="1">
      <protection locked="0"/>
    </xf>
    <xf numFmtId="0" fontId="14" fillId="10" borderId="3" xfId="0" applyFont="1" applyFill="1" applyBorder="1" applyAlignment="1" applyProtection="1">
      <alignment horizontal="center"/>
      <protection locked="0"/>
    </xf>
    <xf numFmtId="0" fontId="14" fillId="10" borderId="3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4" fillId="11" borderId="3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164" fontId="3" fillId="0" borderId="9" xfId="0" applyNumberFormat="1" applyFont="1" applyBorder="1" applyAlignment="1" applyProtection="1">
      <alignment horizontal="left"/>
      <protection locked="0"/>
    </xf>
    <xf numFmtId="164" fontId="3" fillId="0" borderId="10" xfId="0" applyNumberFormat="1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right" vertical="center" wrapText="1"/>
      <protection locked="0"/>
    </xf>
    <xf numFmtId="1" fontId="3" fillId="0" borderId="6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6" xfId="0" quotePrefix="1" applyFont="1" applyBorder="1" applyAlignment="1" applyProtection="1">
      <alignment horizontal="left" vertical="center" wrapText="1"/>
      <protection locked="0"/>
    </xf>
    <xf numFmtId="0" fontId="2" fillId="0" borderId="7" xfId="0" quotePrefix="1" applyFont="1" applyBorder="1" applyAlignment="1" applyProtection="1">
      <alignment horizontal="left" vertical="center" wrapText="1"/>
      <protection locked="0"/>
    </xf>
  </cellXfs>
  <cellStyles count="11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Normal" xfId="0" builtinId="0"/>
  </cellStyles>
  <dxfs count="0"/>
  <tableStyles count="0" defaultTableStyle="TableStyleMedium2" defaultPivotStyle="PivotStyleLight16"/>
  <colors>
    <mruColors>
      <color rgb="FFFBE4D7"/>
      <color rgb="FFF7CB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3"/>
  <sheetViews>
    <sheetView zoomScale="98" zoomScaleNormal="98" zoomScalePageLayoutView="98" workbookViewId="0">
      <selection activeCell="Y41" sqref="Y41"/>
    </sheetView>
  </sheetViews>
  <sheetFormatPr baseColWidth="10" defaultColWidth="9.1640625" defaultRowHeight="13" x14ac:dyDescent="0.15"/>
  <cols>
    <col min="1" max="1" width="8" style="84" customWidth="1"/>
    <col min="2" max="2" width="30.6640625" style="1" customWidth="1"/>
    <col min="3" max="3" width="4.6640625" style="6" customWidth="1"/>
    <col min="4" max="4" width="6.6640625" style="1" customWidth="1"/>
    <col min="5" max="8" width="3.6640625" style="6" customWidth="1"/>
    <col min="9" max="9" width="5.6640625" style="6" customWidth="1"/>
    <col min="10" max="10" width="2.5" style="1" customWidth="1"/>
    <col min="11" max="11" width="8.1640625" style="84" customWidth="1"/>
    <col min="12" max="12" width="30.6640625" style="1" customWidth="1"/>
    <col min="13" max="13" width="4.6640625" style="6" customWidth="1"/>
    <col min="14" max="14" width="6.6640625" style="1" customWidth="1"/>
    <col min="15" max="18" width="3.6640625" style="1" customWidth="1"/>
    <col min="19" max="19" width="5.6640625" style="1" customWidth="1"/>
    <col min="20" max="20" width="9.1640625" style="1"/>
    <col min="21" max="21" width="8.6640625" style="1" customWidth="1"/>
    <col min="22" max="16384" width="9.1640625" style="1"/>
  </cols>
  <sheetData>
    <row r="1" spans="1:22" x14ac:dyDescent="0.1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22" x14ac:dyDescent="0.15">
      <c r="A2" s="109" t="s">
        <v>159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22" x14ac:dyDescent="0.15">
      <c r="A3" s="109" t="s">
        <v>160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22" x14ac:dyDescent="0.15">
      <c r="A4" s="73"/>
      <c r="B4" s="34"/>
      <c r="C4" s="34"/>
      <c r="D4" s="34"/>
      <c r="E4" s="34"/>
      <c r="F4" s="34"/>
      <c r="G4" s="34"/>
      <c r="H4" s="34"/>
      <c r="I4" s="34"/>
      <c r="J4" s="34"/>
      <c r="K4" s="73"/>
      <c r="L4" s="34"/>
      <c r="M4" s="34"/>
      <c r="N4" s="34"/>
      <c r="O4" s="34"/>
      <c r="P4" s="34"/>
      <c r="Q4" s="34"/>
      <c r="R4" s="34"/>
      <c r="S4" s="34"/>
    </row>
    <row r="5" spans="1:22" s="2" customFormat="1" ht="15.75" customHeight="1" x14ac:dyDescent="0.2">
      <c r="A5" s="115" t="s">
        <v>1</v>
      </c>
      <c r="B5" s="116"/>
      <c r="C5" s="116"/>
      <c r="D5" s="116"/>
      <c r="E5" s="117">
        <f>H18+R18+H38+R38+H57+R57+H80+R80</f>
        <v>168</v>
      </c>
      <c r="F5" s="117"/>
      <c r="G5" s="118" t="s">
        <v>2</v>
      </c>
      <c r="H5" s="118"/>
      <c r="I5" s="27">
        <f>I18+S18+I38+S38+I57+S57+I80+S80</f>
        <v>240</v>
      </c>
      <c r="J5" s="119" t="s">
        <v>22</v>
      </c>
      <c r="K5" s="119"/>
      <c r="L5" s="119"/>
      <c r="M5" s="119"/>
      <c r="N5" s="119"/>
      <c r="O5" s="119"/>
      <c r="P5" s="119"/>
      <c r="Q5" s="119"/>
      <c r="R5" s="119"/>
      <c r="S5" s="120"/>
    </row>
    <row r="6" spans="1:22" ht="14.5" customHeight="1" x14ac:dyDescent="0.15">
      <c r="A6" s="111" t="s">
        <v>40</v>
      </c>
      <c r="B6" s="112"/>
      <c r="C6" s="28">
        <f>I21+S21+I41+S41+I60+S60+I83+S83</f>
        <v>15</v>
      </c>
      <c r="D6" s="112" t="s">
        <v>39</v>
      </c>
      <c r="E6" s="112"/>
      <c r="F6" s="112"/>
      <c r="G6" s="112"/>
      <c r="H6" s="112"/>
      <c r="I6" s="112"/>
      <c r="J6" s="112"/>
      <c r="K6" s="85">
        <f>((I20+I21+S20+S21+I40+I41+S40+S41+I59+I60+S59+S60+I82+I83+S82+S83)/I5*100)</f>
        <v>16.25</v>
      </c>
      <c r="L6" s="112" t="s">
        <v>38</v>
      </c>
      <c r="M6" s="112"/>
      <c r="N6" s="112"/>
      <c r="O6" s="112"/>
      <c r="P6" s="112"/>
      <c r="Q6" s="112"/>
      <c r="R6" s="113">
        <f>((I19+S19+I39+S39+I58+S58+I81+S81)/I5)*100</f>
        <v>2.5</v>
      </c>
      <c r="S6" s="114"/>
    </row>
    <row r="7" spans="1:22" ht="20" customHeight="1" x14ac:dyDescent="0.15">
      <c r="A7" s="109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spans="1:22" x14ac:dyDescent="0.15">
      <c r="A8" s="110" t="s">
        <v>4</v>
      </c>
      <c r="B8" s="110"/>
      <c r="C8" s="110"/>
      <c r="D8" s="110"/>
      <c r="E8" s="110"/>
      <c r="F8" s="110"/>
      <c r="G8" s="110"/>
      <c r="H8" s="110"/>
      <c r="I8" s="110"/>
      <c r="J8" s="3"/>
      <c r="K8" s="110" t="s">
        <v>5</v>
      </c>
      <c r="L8" s="110"/>
      <c r="M8" s="110"/>
      <c r="N8" s="110"/>
      <c r="O8" s="110"/>
      <c r="P8" s="110"/>
      <c r="Q8" s="110"/>
      <c r="R8" s="110"/>
      <c r="S8" s="110"/>
    </row>
    <row r="9" spans="1:22" s="2" customFormat="1" ht="29.25" customHeight="1" x14ac:dyDescent="0.2">
      <c r="A9" s="7" t="s">
        <v>30</v>
      </c>
      <c r="B9" s="7" t="s">
        <v>25</v>
      </c>
      <c r="C9" s="8" t="s">
        <v>26</v>
      </c>
      <c r="D9" s="10" t="s">
        <v>21</v>
      </c>
      <c r="E9" s="8" t="s">
        <v>6</v>
      </c>
      <c r="F9" s="8" t="s">
        <v>7</v>
      </c>
      <c r="G9" s="8" t="s">
        <v>8</v>
      </c>
      <c r="H9" s="18" t="s">
        <v>9</v>
      </c>
      <c r="I9" s="8" t="s">
        <v>10</v>
      </c>
      <c r="J9" s="9"/>
      <c r="K9" s="7" t="s">
        <v>30</v>
      </c>
      <c r="L9" s="7" t="s">
        <v>25</v>
      </c>
      <c r="M9" s="8" t="s">
        <v>26</v>
      </c>
      <c r="N9" s="10" t="s">
        <v>21</v>
      </c>
      <c r="O9" s="8" t="s">
        <v>6</v>
      </c>
      <c r="P9" s="8" t="s">
        <v>7</v>
      </c>
      <c r="Q9" s="8" t="s">
        <v>8</v>
      </c>
      <c r="R9" s="18" t="s">
        <v>9</v>
      </c>
      <c r="S9" s="8" t="s">
        <v>10</v>
      </c>
      <c r="U9" s="30" t="s">
        <v>27</v>
      </c>
      <c r="V9" s="30" t="s">
        <v>21</v>
      </c>
    </row>
    <row r="10" spans="1:22" x14ac:dyDescent="0.15">
      <c r="A10" s="74" t="s">
        <v>41</v>
      </c>
      <c r="B10" s="58" t="s">
        <v>195</v>
      </c>
      <c r="C10" s="59" t="s">
        <v>33</v>
      </c>
      <c r="D10" s="59" t="s">
        <v>23</v>
      </c>
      <c r="E10" s="59">
        <v>6</v>
      </c>
      <c r="F10" s="59">
        <v>2</v>
      </c>
      <c r="G10" s="59">
        <v>0</v>
      </c>
      <c r="H10" s="60">
        <f>E10+(F10+G10)/2</f>
        <v>7</v>
      </c>
      <c r="I10" s="59">
        <v>10</v>
      </c>
      <c r="J10" s="61"/>
      <c r="K10" s="74" t="s">
        <v>50</v>
      </c>
      <c r="L10" s="58" t="s">
        <v>201</v>
      </c>
      <c r="M10" s="59" t="s">
        <v>33</v>
      </c>
      <c r="N10" s="59" t="s">
        <v>23</v>
      </c>
      <c r="O10" s="59">
        <v>6</v>
      </c>
      <c r="P10" s="59">
        <v>2</v>
      </c>
      <c r="Q10" s="59">
        <v>0</v>
      </c>
      <c r="R10" s="60">
        <f t="shared" ref="R10:R17" si="0">O10+(P10+Q10)/2</f>
        <v>7</v>
      </c>
      <c r="S10" s="59">
        <v>10</v>
      </c>
      <c r="U10" s="31" t="s">
        <v>33</v>
      </c>
      <c r="V10" s="31" t="s">
        <v>23</v>
      </c>
    </row>
    <row r="11" spans="1:22" x14ac:dyDescent="0.15">
      <c r="A11" s="74" t="s">
        <v>42</v>
      </c>
      <c r="B11" s="58" t="s">
        <v>43</v>
      </c>
      <c r="C11" s="59" t="s">
        <v>33</v>
      </c>
      <c r="D11" s="59" t="s">
        <v>23</v>
      </c>
      <c r="E11" s="59">
        <v>0</v>
      </c>
      <c r="F11" s="59">
        <v>0</v>
      </c>
      <c r="G11" s="59">
        <v>2</v>
      </c>
      <c r="H11" s="60">
        <f t="shared" ref="H11:H17" si="1">E11+(F11+G11)/2</f>
        <v>1</v>
      </c>
      <c r="I11" s="59">
        <v>4</v>
      </c>
      <c r="J11" s="61"/>
      <c r="K11" s="74" t="s">
        <v>51</v>
      </c>
      <c r="L11" s="58" t="s">
        <v>52</v>
      </c>
      <c r="M11" s="59" t="s">
        <v>33</v>
      </c>
      <c r="N11" s="59" t="s">
        <v>23</v>
      </c>
      <c r="O11" s="59">
        <v>0</v>
      </c>
      <c r="P11" s="59">
        <v>0</v>
      </c>
      <c r="Q11" s="59">
        <v>2</v>
      </c>
      <c r="R11" s="60">
        <f t="shared" si="0"/>
        <v>1</v>
      </c>
      <c r="S11" s="59">
        <v>4</v>
      </c>
      <c r="U11" s="31" t="s">
        <v>31</v>
      </c>
      <c r="V11" s="31" t="s">
        <v>20</v>
      </c>
    </row>
    <row r="12" spans="1:22" x14ac:dyDescent="0.15">
      <c r="A12" s="74" t="s">
        <v>44</v>
      </c>
      <c r="B12" s="58" t="s">
        <v>196</v>
      </c>
      <c r="C12" s="59" t="s">
        <v>33</v>
      </c>
      <c r="D12" s="59" t="s">
        <v>23</v>
      </c>
      <c r="E12" s="59">
        <v>4</v>
      </c>
      <c r="F12" s="59">
        <v>0</v>
      </c>
      <c r="G12" s="59">
        <v>0</v>
      </c>
      <c r="H12" s="60">
        <f t="shared" si="1"/>
        <v>4</v>
      </c>
      <c r="I12" s="59">
        <v>6</v>
      </c>
      <c r="J12" s="61"/>
      <c r="K12" s="74" t="s">
        <v>53</v>
      </c>
      <c r="L12" s="58" t="s">
        <v>202</v>
      </c>
      <c r="M12" s="59" t="s">
        <v>33</v>
      </c>
      <c r="N12" s="59" t="s">
        <v>23</v>
      </c>
      <c r="O12" s="59">
        <v>4</v>
      </c>
      <c r="P12" s="59">
        <v>0</v>
      </c>
      <c r="Q12" s="59">
        <v>0</v>
      </c>
      <c r="R12" s="60">
        <f t="shared" si="0"/>
        <v>4</v>
      </c>
      <c r="S12" s="59">
        <v>6</v>
      </c>
      <c r="U12" s="31" t="s">
        <v>32</v>
      </c>
      <c r="V12" s="31"/>
    </row>
    <row r="13" spans="1:22" x14ac:dyDescent="0.15">
      <c r="A13" s="74" t="s">
        <v>45</v>
      </c>
      <c r="B13" s="58" t="s">
        <v>197</v>
      </c>
      <c r="C13" s="59" t="s">
        <v>33</v>
      </c>
      <c r="D13" s="59" t="s">
        <v>23</v>
      </c>
      <c r="E13" s="59">
        <v>4</v>
      </c>
      <c r="F13" s="59">
        <v>0</v>
      </c>
      <c r="G13" s="59">
        <v>0</v>
      </c>
      <c r="H13" s="60">
        <f t="shared" si="1"/>
        <v>4</v>
      </c>
      <c r="I13" s="59">
        <v>6</v>
      </c>
      <c r="J13" s="61"/>
      <c r="K13" s="74" t="s">
        <v>54</v>
      </c>
      <c r="L13" s="58" t="s">
        <v>203</v>
      </c>
      <c r="M13" s="59" t="s">
        <v>33</v>
      </c>
      <c r="N13" s="59" t="s">
        <v>23</v>
      </c>
      <c r="O13" s="59">
        <v>4</v>
      </c>
      <c r="P13" s="59">
        <v>0</v>
      </c>
      <c r="Q13" s="59">
        <v>0</v>
      </c>
      <c r="R13" s="60">
        <f t="shared" si="0"/>
        <v>4</v>
      </c>
      <c r="S13" s="59">
        <v>6</v>
      </c>
      <c r="U13" s="31" t="s">
        <v>36</v>
      </c>
      <c r="V13" s="31"/>
    </row>
    <row r="14" spans="1:22" x14ac:dyDescent="0.15">
      <c r="A14" s="75" t="s">
        <v>46</v>
      </c>
      <c r="B14" s="62" t="s">
        <v>198</v>
      </c>
      <c r="C14" s="63" t="s">
        <v>32</v>
      </c>
      <c r="D14" s="63" t="s">
        <v>23</v>
      </c>
      <c r="E14" s="63">
        <v>2</v>
      </c>
      <c r="F14" s="63">
        <v>0</v>
      </c>
      <c r="G14" s="63">
        <v>0</v>
      </c>
      <c r="H14" s="106">
        <f t="shared" si="1"/>
        <v>2</v>
      </c>
      <c r="I14" s="63">
        <v>1</v>
      </c>
      <c r="J14" s="61"/>
      <c r="K14" s="75" t="s">
        <v>55</v>
      </c>
      <c r="L14" s="62" t="s">
        <v>56</v>
      </c>
      <c r="M14" s="63" t="s">
        <v>32</v>
      </c>
      <c r="N14" s="63" t="s">
        <v>23</v>
      </c>
      <c r="O14" s="63">
        <v>2</v>
      </c>
      <c r="P14" s="63">
        <v>0</v>
      </c>
      <c r="Q14" s="63">
        <v>0</v>
      </c>
      <c r="R14" s="106">
        <f t="shared" si="0"/>
        <v>2</v>
      </c>
      <c r="S14" s="63">
        <v>1</v>
      </c>
    </row>
    <row r="15" spans="1:22" x14ac:dyDescent="0.15">
      <c r="A15" s="75" t="s">
        <v>47</v>
      </c>
      <c r="B15" s="62" t="s">
        <v>28</v>
      </c>
      <c r="C15" s="63" t="s">
        <v>32</v>
      </c>
      <c r="D15" s="63" t="s">
        <v>20</v>
      </c>
      <c r="E15" s="63">
        <v>2</v>
      </c>
      <c r="F15" s="63">
        <v>0</v>
      </c>
      <c r="G15" s="63">
        <v>0</v>
      </c>
      <c r="H15" s="106">
        <f t="shared" si="1"/>
        <v>2</v>
      </c>
      <c r="I15" s="63">
        <v>1</v>
      </c>
      <c r="J15" s="61"/>
      <c r="K15" s="75" t="s">
        <v>57</v>
      </c>
      <c r="L15" s="62" t="s">
        <v>29</v>
      </c>
      <c r="M15" s="63" t="s">
        <v>32</v>
      </c>
      <c r="N15" s="63" t="s">
        <v>20</v>
      </c>
      <c r="O15" s="63">
        <v>2</v>
      </c>
      <c r="P15" s="63">
        <v>0</v>
      </c>
      <c r="Q15" s="63">
        <v>0</v>
      </c>
      <c r="R15" s="106">
        <f t="shared" si="0"/>
        <v>2</v>
      </c>
      <c r="S15" s="63">
        <v>1</v>
      </c>
    </row>
    <row r="16" spans="1:22" x14ac:dyDescent="0.15">
      <c r="A16" s="75" t="s">
        <v>48</v>
      </c>
      <c r="B16" s="62" t="s">
        <v>199</v>
      </c>
      <c r="C16" s="63" t="s">
        <v>32</v>
      </c>
      <c r="D16" s="63" t="s">
        <v>20</v>
      </c>
      <c r="E16" s="63">
        <v>2</v>
      </c>
      <c r="F16" s="63">
        <v>0</v>
      </c>
      <c r="G16" s="63">
        <v>0</v>
      </c>
      <c r="H16" s="106">
        <f t="shared" si="1"/>
        <v>2</v>
      </c>
      <c r="I16" s="63">
        <v>1</v>
      </c>
      <c r="J16" s="61"/>
      <c r="K16" s="75" t="s">
        <v>58</v>
      </c>
      <c r="L16" s="62" t="s">
        <v>204</v>
      </c>
      <c r="M16" s="63" t="s">
        <v>32</v>
      </c>
      <c r="N16" s="63" t="s">
        <v>20</v>
      </c>
      <c r="O16" s="63">
        <v>2</v>
      </c>
      <c r="P16" s="63">
        <v>0</v>
      </c>
      <c r="Q16" s="63">
        <v>0</v>
      </c>
      <c r="R16" s="106">
        <f t="shared" si="0"/>
        <v>2</v>
      </c>
      <c r="S16" s="63">
        <v>1</v>
      </c>
    </row>
    <row r="17" spans="1:19" x14ac:dyDescent="0.15">
      <c r="A17" s="75" t="s">
        <v>49</v>
      </c>
      <c r="B17" s="62" t="s">
        <v>200</v>
      </c>
      <c r="C17" s="63" t="s">
        <v>32</v>
      </c>
      <c r="D17" s="63" t="s">
        <v>20</v>
      </c>
      <c r="E17" s="63">
        <v>2</v>
      </c>
      <c r="F17" s="63">
        <v>0</v>
      </c>
      <c r="G17" s="63">
        <v>0</v>
      </c>
      <c r="H17" s="106">
        <f t="shared" si="1"/>
        <v>2</v>
      </c>
      <c r="I17" s="63">
        <v>1</v>
      </c>
      <c r="J17" s="64"/>
      <c r="K17" s="75" t="s">
        <v>59</v>
      </c>
      <c r="L17" s="62" t="s">
        <v>205</v>
      </c>
      <c r="M17" s="63" t="s">
        <v>32</v>
      </c>
      <c r="N17" s="63" t="s">
        <v>20</v>
      </c>
      <c r="O17" s="63">
        <v>2</v>
      </c>
      <c r="P17" s="63">
        <v>0</v>
      </c>
      <c r="Q17" s="63">
        <v>0</v>
      </c>
      <c r="R17" s="106">
        <f t="shared" si="0"/>
        <v>2</v>
      </c>
      <c r="S17" s="63">
        <v>1</v>
      </c>
    </row>
    <row r="18" spans="1:19" x14ac:dyDescent="0.15">
      <c r="A18" s="76"/>
      <c r="B18" s="15" t="s">
        <v>24</v>
      </c>
      <c r="C18" s="33"/>
      <c r="D18" s="4"/>
      <c r="E18" s="17">
        <f>SUM(E10:E17)</f>
        <v>22</v>
      </c>
      <c r="F18" s="17">
        <f>SUM(F10:F17)</f>
        <v>2</v>
      </c>
      <c r="G18" s="17">
        <f>SUM(G10:G17)</f>
        <v>2</v>
      </c>
      <c r="H18" s="17">
        <f>SUM(H10:H17)</f>
        <v>24</v>
      </c>
      <c r="I18" s="17">
        <f>SUM(I10:I17)</f>
        <v>30</v>
      </c>
      <c r="K18" s="76"/>
      <c r="L18" s="15" t="s">
        <v>24</v>
      </c>
      <c r="M18" s="33"/>
      <c r="N18" s="4"/>
      <c r="O18" s="17">
        <f>SUM(O10:O17)</f>
        <v>22</v>
      </c>
      <c r="P18" s="17">
        <f>SUM(P10:P17)</f>
        <v>2</v>
      </c>
      <c r="Q18" s="17">
        <f>SUM(Q10:Q17)</f>
        <v>2</v>
      </c>
      <c r="R18" s="17">
        <f>SUM(R10:R17)</f>
        <v>24</v>
      </c>
      <c r="S18" s="17">
        <f>SUM(S10:S17)</f>
        <v>30</v>
      </c>
    </row>
    <row r="19" spans="1:19" x14ac:dyDescent="0.15">
      <c r="A19" s="76"/>
      <c r="B19" s="16" t="s">
        <v>35</v>
      </c>
      <c r="C19" s="5"/>
      <c r="D19" s="4"/>
      <c r="E19" s="14"/>
      <c r="F19" s="14"/>
      <c r="G19" s="14"/>
      <c r="H19" s="14"/>
      <c r="I19" s="17">
        <f>SUMIF(D10:D17,"=UE",I10:I17)</f>
        <v>3</v>
      </c>
      <c r="K19" s="76"/>
      <c r="L19" s="16" t="s">
        <v>35</v>
      </c>
      <c r="M19" s="5"/>
      <c r="N19" s="4"/>
      <c r="O19" s="14"/>
      <c r="P19" s="14"/>
      <c r="Q19" s="14"/>
      <c r="R19" s="14"/>
      <c r="S19" s="17">
        <f>SUMIF(N10:N17,"=UE",S10:S17)</f>
        <v>3</v>
      </c>
    </row>
    <row r="20" spans="1:19" x14ac:dyDescent="0.15">
      <c r="A20" s="77"/>
      <c r="B20" s="22" t="s">
        <v>34</v>
      </c>
      <c r="C20" s="11"/>
      <c r="D20" s="12"/>
      <c r="E20" s="13"/>
      <c r="F20" s="13"/>
      <c r="G20" s="13"/>
      <c r="H20" s="13"/>
      <c r="I20" s="23">
        <f>SUMIF(C10:C17,"=S",I10:I17)</f>
        <v>0</v>
      </c>
      <c r="K20" s="77"/>
      <c r="L20" s="22" t="s">
        <v>34</v>
      </c>
      <c r="M20" s="11"/>
      <c r="N20" s="12"/>
      <c r="O20" s="13"/>
      <c r="P20" s="13"/>
      <c r="Q20" s="13"/>
      <c r="R20" s="13"/>
      <c r="S20" s="23">
        <f>SUMIF(M10:M17,"=S",S10:S17)</f>
        <v>0</v>
      </c>
    </row>
    <row r="21" spans="1:19" x14ac:dyDescent="0.15">
      <c r="A21" s="77"/>
      <c r="B21" s="22" t="s">
        <v>37</v>
      </c>
      <c r="C21" s="11"/>
      <c r="D21" s="12"/>
      <c r="E21" s="13"/>
      <c r="F21" s="13"/>
      <c r="G21" s="13"/>
      <c r="H21" s="13"/>
      <c r="I21" s="23">
        <f>SUMIF(C10:C17,"=ÜS",I10:I17)</f>
        <v>0</v>
      </c>
      <c r="K21" s="77"/>
      <c r="L21" s="22" t="s">
        <v>37</v>
      </c>
      <c r="M21" s="11"/>
      <c r="N21" s="12"/>
      <c r="O21" s="13"/>
      <c r="P21" s="13"/>
      <c r="Q21" s="13"/>
      <c r="R21" s="13"/>
      <c r="S21" s="23">
        <f>SUMIF(M10:M17,"=ÜS",S10:S17)</f>
        <v>0</v>
      </c>
    </row>
    <row r="22" spans="1:19" ht="20" customHeight="1" x14ac:dyDescent="0.15">
      <c r="A22" s="109" t="s">
        <v>11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1:19" x14ac:dyDescent="0.15">
      <c r="A23" s="110" t="s">
        <v>12</v>
      </c>
      <c r="B23" s="110"/>
      <c r="C23" s="110"/>
      <c r="D23" s="110"/>
      <c r="E23" s="110"/>
      <c r="F23" s="110"/>
      <c r="G23" s="110"/>
      <c r="H23" s="110"/>
      <c r="I23" s="110"/>
      <c r="J23" s="3"/>
      <c r="K23" s="110" t="s">
        <v>13</v>
      </c>
      <c r="L23" s="110"/>
      <c r="M23" s="110"/>
      <c r="N23" s="110"/>
      <c r="O23" s="110"/>
      <c r="P23" s="110"/>
      <c r="Q23" s="110"/>
      <c r="R23" s="110"/>
      <c r="S23" s="110"/>
    </row>
    <row r="24" spans="1:19" s="2" customFormat="1" ht="28" x14ac:dyDescent="0.2">
      <c r="A24" s="7" t="s">
        <v>30</v>
      </c>
      <c r="B24" s="7" t="s">
        <v>25</v>
      </c>
      <c r="C24" s="8" t="s">
        <v>26</v>
      </c>
      <c r="D24" s="10" t="s">
        <v>21</v>
      </c>
      <c r="E24" s="8" t="s">
        <v>6</v>
      </c>
      <c r="F24" s="8" t="s">
        <v>7</v>
      </c>
      <c r="G24" s="8" t="s">
        <v>8</v>
      </c>
      <c r="H24" s="19" t="s">
        <v>9</v>
      </c>
      <c r="I24" s="8" t="s">
        <v>10</v>
      </c>
      <c r="J24" s="9"/>
      <c r="K24" s="7" t="s">
        <v>30</v>
      </c>
      <c r="L24" s="7" t="s">
        <v>25</v>
      </c>
      <c r="M24" s="8" t="s">
        <v>26</v>
      </c>
      <c r="N24" s="10" t="s">
        <v>21</v>
      </c>
      <c r="O24" s="8" t="s">
        <v>6</v>
      </c>
      <c r="P24" s="8" t="s">
        <v>7</v>
      </c>
      <c r="Q24" s="8" t="s">
        <v>8</v>
      </c>
      <c r="R24" s="19" t="s">
        <v>9</v>
      </c>
      <c r="S24" s="8" t="s">
        <v>10</v>
      </c>
    </row>
    <row r="25" spans="1:19" x14ac:dyDescent="0.15">
      <c r="A25" s="74" t="s">
        <v>60</v>
      </c>
      <c r="B25" s="58" t="s">
        <v>61</v>
      </c>
      <c r="C25" s="59" t="s">
        <v>33</v>
      </c>
      <c r="D25" s="59" t="s">
        <v>23</v>
      </c>
      <c r="E25" s="59">
        <v>4</v>
      </c>
      <c r="F25" s="59">
        <v>0</v>
      </c>
      <c r="G25" s="59">
        <v>0</v>
      </c>
      <c r="H25" s="60">
        <f t="shared" ref="H25:H32" si="2">E25+(F25+G25)/2</f>
        <v>4</v>
      </c>
      <c r="I25" s="59">
        <v>6</v>
      </c>
      <c r="J25" s="61"/>
      <c r="K25" s="74" t="s">
        <v>78</v>
      </c>
      <c r="L25" s="58" t="s">
        <v>210</v>
      </c>
      <c r="M25" s="59" t="s">
        <v>33</v>
      </c>
      <c r="N25" s="59" t="s">
        <v>23</v>
      </c>
      <c r="O25" s="59">
        <v>3</v>
      </c>
      <c r="P25" s="59">
        <v>0</v>
      </c>
      <c r="Q25" s="59">
        <v>0</v>
      </c>
      <c r="R25" s="60">
        <f t="shared" ref="R25:R32" si="3">O25+(P25+Q25)/2</f>
        <v>3</v>
      </c>
      <c r="S25" s="59">
        <v>4</v>
      </c>
    </row>
    <row r="26" spans="1:19" x14ac:dyDescent="0.15">
      <c r="A26" s="74" t="s">
        <v>62</v>
      </c>
      <c r="B26" s="58" t="s">
        <v>63</v>
      </c>
      <c r="C26" s="59" t="s">
        <v>33</v>
      </c>
      <c r="D26" s="59" t="s">
        <v>23</v>
      </c>
      <c r="E26" s="59">
        <v>0</v>
      </c>
      <c r="F26" s="59">
        <v>0</v>
      </c>
      <c r="G26" s="59">
        <v>2</v>
      </c>
      <c r="H26" s="60">
        <f t="shared" si="2"/>
        <v>1</v>
      </c>
      <c r="I26" s="59">
        <v>2</v>
      </c>
      <c r="J26" s="61"/>
      <c r="K26" s="74" t="s">
        <v>79</v>
      </c>
      <c r="L26" s="58" t="s">
        <v>211</v>
      </c>
      <c r="M26" s="59" t="s">
        <v>33</v>
      </c>
      <c r="N26" s="59" t="s">
        <v>23</v>
      </c>
      <c r="O26" s="59">
        <v>0</v>
      </c>
      <c r="P26" s="59">
        <v>0</v>
      </c>
      <c r="Q26" s="59">
        <v>2</v>
      </c>
      <c r="R26" s="60">
        <f t="shared" si="3"/>
        <v>1</v>
      </c>
      <c r="S26" s="59">
        <v>2</v>
      </c>
    </row>
    <row r="27" spans="1:19" x14ac:dyDescent="0.15">
      <c r="A27" s="74" t="s">
        <v>64</v>
      </c>
      <c r="B27" s="58" t="s">
        <v>65</v>
      </c>
      <c r="C27" s="59" t="s">
        <v>33</v>
      </c>
      <c r="D27" s="59" t="s">
        <v>23</v>
      </c>
      <c r="E27" s="59">
        <v>4</v>
      </c>
      <c r="F27" s="59">
        <v>0</v>
      </c>
      <c r="G27" s="59">
        <v>0</v>
      </c>
      <c r="H27" s="60">
        <f t="shared" si="2"/>
        <v>4</v>
      </c>
      <c r="I27" s="59">
        <v>6</v>
      </c>
      <c r="J27" s="61"/>
      <c r="K27" s="74" t="s">
        <v>80</v>
      </c>
      <c r="L27" s="58" t="s">
        <v>81</v>
      </c>
      <c r="M27" s="59" t="s">
        <v>33</v>
      </c>
      <c r="N27" s="59" t="s">
        <v>23</v>
      </c>
      <c r="O27" s="59">
        <v>4</v>
      </c>
      <c r="P27" s="59">
        <v>0</v>
      </c>
      <c r="Q27" s="59">
        <v>0</v>
      </c>
      <c r="R27" s="60">
        <f t="shared" si="3"/>
        <v>4</v>
      </c>
      <c r="S27" s="59">
        <v>5</v>
      </c>
    </row>
    <row r="28" spans="1:19" x14ac:dyDescent="0.15">
      <c r="A28" s="74" t="s">
        <v>66</v>
      </c>
      <c r="B28" s="58" t="s">
        <v>67</v>
      </c>
      <c r="C28" s="59" t="s">
        <v>33</v>
      </c>
      <c r="D28" s="59" t="s">
        <v>23</v>
      </c>
      <c r="E28" s="59">
        <v>3</v>
      </c>
      <c r="F28" s="59">
        <v>0</v>
      </c>
      <c r="G28" s="59">
        <v>0</v>
      </c>
      <c r="H28" s="60">
        <f t="shared" si="2"/>
        <v>3</v>
      </c>
      <c r="I28" s="59">
        <v>3</v>
      </c>
      <c r="J28" s="61"/>
      <c r="K28" s="74" t="s">
        <v>82</v>
      </c>
      <c r="L28" s="58" t="s">
        <v>83</v>
      </c>
      <c r="M28" s="59" t="s">
        <v>33</v>
      </c>
      <c r="N28" s="59" t="s">
        <v>23</v>
      </c>
      <c r="O28" s="59">
        <v>4</v>
      </c>
      <c r="P28" s="59">
        <v>0</v>
      </c>
      <c r="Q28" s="59">
        <v>0</v>
      </c>
      <c r="R28" s="60">
        <f t="shared" si="3"/>
        <v>4</v>
      </c>
      <c r="S28" s="59">
        <v>5</v>
      </c>
    </row>
    <row r="29" spans="1:19" x14ac:dyDescent="0.15">
      <c r="A29" s="74" t="s">
        <v>68</v>
      </c>
      <c r="B29" s="58" t="s">
        <v>69</v>
      </c>
      <c r="C29" s="59" t="s">
        <v>33</v>
      </c>
      <c r="D29" s="59" t="s">
        <v>23</v>
      </c>
      <c r="E29" s="59">
        <v>1</v>
      </c>
      <c r="F29" s="59">
        <v>2</v>
      </c>
      <c r="G29" s="59">
        <v>0</v>
      </c>
      <c r="H29" s="60">
        <f t="shared" si="2"/>
        <v>2</v>
      </c>
      <c r="I29" s="59">
        <v>2</v>
      </c>
      <c r="J29" s="61"/>
      <c r="K29" s="74" t="s">
        <v>84</v>
      </c>
      <c r="L29" s="58" t="s">
        <v>85</v>
      </c>
      <c r="M29" s="59" t="s">
        <v>33</v>
      </c>
      <c r="N29" s="59" t="s">
        <v>23</v>
      </c>
      <c r="O29" s="59">
        <v>1</v>
      </c>
      <c r="P29" s="59">
        <v>2</v>
      </c>
      <c r="Q29" s="59">
        <v>0</v>
      </c>
      <c r="R29" s="60">
        <f t="shared" si="3"/>
        <v>2</v>
      </c>
      <c r="S29" s="59">
        <v>2</v>
      </c>
    </row>
    <row r="30" spans="1:19" x14ac:dyDescent="0.15">
      <c r="A30" s="74" t="s">
        <v>70</v>
      </c>
      <c r="B30" s="58" t="s">
        <v>71</v>
      </c>
      <c r="C30" s="59" t="s">
        <v>33</v>
      </c>
      <c r="D30" s="59" t="s">
        <v>23</v>
      </c>
      <c r="E30" s="59">
        <v>3</v>
      </c>
      <c r="F30" s="59">
        <v>0</v>
      </c>
      <c r="G30" s="59">
        <v>0</v>
      </c>
      <c r="H30" s="60">
        <f t="shared" si="2"/>
        <v>3</v>
      </c>
      <c r="I30" s="59">
        <v>3</v>
      </c>
      <c r="J30" s="61"/>
      <c r="K30" s="74" t="s">
        <v>86</v>
      </c>
      <c r="L30" s="58" t="s">
        <v>212</v>
      </c>
      <c r="M30" s="59" t="s">
        <v>33</v>
      </c>
      <c r="N30" s="59" t="s">
        <v>23</v>
      </c>
      <c r="O30" s="59">
        <v>3</v>
      </c>
      <c r="P30" s="59">
        <v>0</v>
      </c>
      <c r="Q30" s="59">
        <v>0</v>
      </c>
      <c r="R30" s="60">
        <f t="shared" si="3"/>
        <v>3</v>
      </c>
      <c r="S30" s="59">
        <v>3</v>
      </c>
    </row>
    <row r="31" spans="1:19" ht="13" customHeight="1" x14ac:dyDescent="0.15">
      <c r="A31" s="74" t="s">
        <v>72</v>
      </c>
      <c r="B31" s="58" t="s">
        <v>73</v>
      </c>
      <c r="C31" s="59" t="s">
        <v>33</v>
      </c>
      <c r="D31" s="59" t="s">
        <v>23</v>
      </c>
      <c r="E31" s="59">
        <v>3</v>
      </c>
      <c r="F31" s="59">
        <v>0</v>
      </c>
      <c r="G31" s="59">
        <v>0</v>
      </c>
      <c r="H31" s="60">
        <f t="shared" si="2"/>
        <v>3</v>
      </c>
      <c r="I31" s="59">
        <v>3</v>
      </c>
      <c r="J31" s="61"/>
      <c r="K31" s="74" t="s">
        <v>87</v>
      </c>
      <c r="L31" s="58" t="s">
        <v>88</v>
      </c>
      <c r="M31" s="59"/>
      <c r="N31" s="59" t="s">
        <v>23</v>
      </c>
      <c r="O31" s="59">
        <v>3</v>
      </c>
      <c r="P31" s="59">
        <v>0</v>
      </c>
      <c r="Q31" s="59">
        <v>0</v>
      </c>
      <c r="R31" s="60">
        <f t="shared" si="3"/>
        <v>3</v>
      </c>
      <c r="S31" s="59">
        <v>3</v>
      </c>
    </row>
    <row r="32" spans="1:19" x14ac:dyDescent="0.15">
      <c r="A32" s="78" t="s">
        <v>74</v>
      </c>
      <c r="B32" s="68" t="s">
        <v>206</v>
      </c>
      <c r="C32" s="69" t="s">
        <v>31</v>
      </c>
      <c r="D32" s="69" t="s">
        <v>23</v>
      </c>
      <c r="E32" s="69">
        <v>2</v>
      </c>
      <c r="F32" s="69">
        <v>0</v>
      </c>
      <c r="G32" s="69">
        <v>0</v>
      </c>
      <c r="H32" s="60">
        <f t="shared" si="2"/>
        <v>2</v>
      </c>
      <c r="I32" s="69">
        <v>2</v>
      </c>
      <c r="J32" s="61"/>
      <c r="K32" s="78" t="s">
        <v>89</v>
      </c>
      <c r="L32" s="68" t="s">
        <v>207</v>
      </c>
      <c r="M32" s="69" t="s">
        <v>31</v>
      </c>
      <c r="N32" s="69" t="s">
        <v>23</v>
      </c>
      <c r="O32" s="69">
        <v>2</v>
      </c>
      <c r="P32" s="69">
        <v>0</v>
      </c>
      <c r="Q32" s="69">
        <v>0</v>
      </c>
      <c r="R32" s="70">
        <f t="shared" si="3"/>
        <v>2</v>
      </c>
      <c r="S32" s="69">
        <v>3</v>
      </c>
    </row>
    <row r="33" spans="1:19" x14ac:dyDescent="0.15">
      <c r="A33" s="79" t="s">
        <v>162</v>
      </c>
      <c r="B33" s="65" t="s">
        <v>75</v>
      </c>
      <c r="C33" s="66" t="s">
        <v>31</v>
      </c>
      <c r="D33" s="66" t="s">
        <v>23</v>
      </c>
      <c r="E33" s="66"/>
      <c r="F33" s="66"/>
      <c r="G33" s="66"/>
      <c r="H33" s="67"/>
      <c r="I33" s="66"/>
      <c r="J33" s="61"/>
      <c r="K33" s="79" t="s">
        <v>165</v>
      </c>
      <c r="L33" s="65" t="s">
        <v>90</v>
      </c>
      <c r="M33" s="66" t="s">
        <v>31</v>
      </c>
      <c r="N33" s="66" t="s">
        <v>23</v>
      </c>
      <c r="O33" s="66"/>
      <c r="P33" s="66"/>
      <c r="Q33" s="66"/>
      <c r="R33" s="67"/>
      <c r="S33" s="66"/>
    </row>
    <row r="34" spans="1:19" x14ac:dyDescent="0.15">
      <c r="A34" s="79" t="s">
        <v>163</v>
      </c>
      <c r="B34" s="65" t="s">
        <v>76</v>
      </c>
      <c r="C34" s="66" t="s">
        <v>31</v>
      </c>
      <c r="D34" s="66" t="s">
        <v>23</v>
      </c>
      <c r="E34" s="66"/>
      <c r="F34" s="66"/>
      <c r="G34" s="66"/>
      <c r="H34" s="67"/>
      <c r="I34" s="66"/>
      <c r="J34" s="61"/>
      <c r="K34" s="79" t="s">
        <v>166</v>
      </c>
      <c r="L34" s="65" t="s">
        <v>91</v>
      </c>
      <c r="M34" s="66" t="s">
        <v>31</v>
      </c>
      <c r="N34" s="66" t="s">
        <v>23</v>
      </c>
      <c r="O34" s="66"/>
      <c r="P34" s="66"/>
      <c r="Q34" s="66"/>
      <c r="R34" s="67"/>
      <c r="S34" s="66"/>
    </row>
    <row r="35" spans="1:19" x14ac:dyDescent="0.15">
      <c r="A35" s="79" t="s">
        <v>164</v>
      </c>
      <c r="B35" s="65" t="s">
        <v>77</v>
      </c>
      <c r="C35" s="66" t="s">
        <v>31</v>
      </c>
      <c r="D35" s="66" t="s">
        <v>23</v>
      </c>
      <c r="E35" s="66"/>
      <c r="F35" s="66"/>
      <c r="G35" s="66"/>
      <c r="H35" s="67"/>
      <c r="I35" s="66"/>
      <c r="J35" s="61"/>
      <c r="K35" s="79" t="s">
        <v>167</v>
      </c>
      <c r="L35" s="65" t="s">
        <v>92</v>
      </c>
      <c r="M35" s="66" t="s">
        <v>31</v>
      </c>
      <c r="N35" s="66" t="s">
        <v>23</v>
      </c>
      <c r="O35" s="66"/>
      <c r="P35" s="66"/>
      <c r="Q35" s="66"/>
      <c r="R35" s="67"/>
      <c r="S35" s="66"/>
    </row>
    <row r="36" spans="1:19" x14ac:dyDescent="0.15">
      <c r="A36" s="79"/>
      <c r="B36" s="68"/>
      <c r="C36" s="69"/>
      <c r="D36" s="69"/>
      <c r="E36" s="66"/>
      <c r="F36" s="66"/>
      <c r="G36" s="66"/>
      <c r="H36" s="67"/>
      <c r="I36" s="66"/>
      <c r="J36" s="61"/>
      <c r="K36" s="79" t="s">
        <v>168</v>
      </c>
      <c r="L36" s="68" t="s">
        <v>93</v>
      </c>
      <c r="M36" s="69" t="s">
        <v>31</v>
      </c>
      <c r="N36" s="69" t="s">
        <v>23</v>
      </c>
      <c r="O36" s="66"/>
      <c r="P36" s="66"/>
      <c r="Q36" s="66"/>
      <c r="R36" s="67"/>
      <c r="S36" s="66"/>
    </row>
    <row r="37" spans="1:19" x14ac:dyDescent="0.15">
      <c r="A37" s="100" t="s">
        <v>156</v>
      </c>
      <c r="B37" s="101" t="s">
        <v>208</v>
      </c>
      <c r="C37" s="102" t="s">
        <v>36</v>
      </c>
      <c r="D37" s="102" t="s">
        <v>23</v>
      </c>
      <c r="E37" s="102">
        <v>2</v>
      </c>
      <c r="F37" s="102">
        <v>0</v>
      </c>
      <c r="G37" s="102">
        <v>0</v>
      </c>
      <c r="H37" s="103">
        <f t="shared" ref="H37" si="4">E37+(F37+G37)/2</f>
        <v>2</v>
      </c>
      <c r="I37" s="102">
        <v>3</v>
      </c>
      <c r="J37" s="61"/>
      <c r="K37" s="100" t="s">
        <v>157</v>
      </c>
      <c r="L37" s="101" t="s">
        <v>209</v>
      </c>
      <c r="M37" s="102" t="s">
        <v>36</v>
      </c>
      <c r="N37" s="102" t="s">
        <v>23</v>
      </c>
      <c r="O37" s="102">
        <v>2</v>
      </c>
      <c r="P37" s="102">
        <v>0</v>
      </c>
      <c r="Q37" s="102">
        <v>0</v>
      </c>
      <c r="R37" s="103">
        <f t="shared" ref="R37" si="5">O37+(P37+Q37)/2</f>
        <v>2</v>
      </c>
      <c r="S37" s="102">
        <v>3</v>
      </c>
    </row>
    <row r="38" spans="1:19" x14ac:dyDescent="0.15">
      <c r="A38" s="80"/>
      <c r="B38" s="24" t="s">
        <v>24</v>
      </c>
      <c r="C38" s="107" t="s">
        <v>24</v>
      </c>
      <c r="D38" s="108"/>
      <c r="E38" s="32">
        <f>SUM(E25:E37)</f>
        <v>22</v>
      </c>
      <c r="F38" s="32">
        <f>SUM(F25:F37)</f>
        <v>2</v>
      </c>
      <c r="G38" s="32">
        <f>SUM(G25:G37)</f>
        <v>2</v>
      </c>
      <c r="H38" s="32">
        <f>SUM(H25:H37)</f>
        <v>24</v>
      </c>
      <c r="I38" s="32">
        <f>SUM(I25:I37)</f>
        <v>30</v>
      </c>
      <c r="J38" s="20"/>
      <c r="K38" s="80"/>
      <c r="L38" s="24" t="s">
        <v>24</v>
      </c>
      <c r="M38" s="25"/>
      <c r="N38" s="26"/>
      <c r="O38" s="32">
        <f>SUM(O25:O37)</f>
        <v>22</v>
      </c>
      <c r="P38" s="32">
        <f>SUM(P25:P37)</f>
        <v>2</v>
      </c>
      <c r="Q38" s="32">
        <f>SUM(Q25:Q37)</f>
        <v>2</v>
      </c>
      <c r="R38" s="32">
        <f>SUM(R25:R37)</f>
        <v>24</v>
      </c>
      <c r="S38" s="32">
        <f>SUM(S25:S37)</f>
        <v>30</v>
      </c>
    </row>
    <row r="39" spans="1:19" x14ac:dyDescent="0.15">
      <c r="A39" s="76"/>
      <c r="B39" s="16" t="s">
        <v>35</v>
      </c>
      <c r="C39" s="5"/>
      <c r="D39" s="4"/>
      <c r="E39" s="5"/>
      <c r="F39" s="5"/>
      <c r="G39" s="5"/>
      <c r="H39" s="5"/>
      <c r="I39" s="33">
        <f>SUMIF(D25:D37,"=UE",I25:I37)</f>
        <v>0</v>
      </c>
      <c r="J39" s="29"/>
      <c r="K39" s="76"/>
      <c r="L39" s="16" t="s">
        <v>35</v>
      </c>
      <c r="M39" s="5"/>
      <c r="N39" s="4"/>
      <c r="O39" s="4"/>
      <c r="P39" s="4"/>
      <c r="Q39" s="4"/>
      <c r="R39" s="4"/>
      <c r="S39" s="33">
        <f>SUMIF(N25:N37,"=UE",S25:S37)</f>
        <v>0</v>
      </c>
    </row>
    <row r="40" spans="1:19" x14ac:dyDescent="0.15">
      <c r="A40" s="76"/>
      <c r="B40" s="22" t="s">
        <v>34</v>
      </c>
      <c r="C40" s="5"/>
      <c r="D40" s="4"/>
      <c r="E40" s="5"/>
      <c r="F40" s="5"/>
      <c r="G40" s="5"/>
      <c r="H40" s="5"/>
      <c r="I40" s="33">
        <f>SUMIF(C25:C37,"=S",I25:I37)</f>
        <v>2</v>
      </c>
      <c r="J40" s="29"/>
      <c r="K40" s="76"/>
      <c r="L40" s="22" t="s">
        <v>34</v>
      </c>
      <c r="M40" s="5"/>
      <c r="N40" s="4"/>
      <c r="O40" s="4"/>
      <c r="P40" s="4"/>
      <c r="Q40" s="4"/>
      <c r="R40" s="4"/>
      <c r="S40" s="33">
        <f>SUMIF(M25:M37,"=S",S25:S37)</f>
        <v>3</v>
      </c>
    </row>
    <row r="41" spans="1:19" x14ac:dyDescent="0.15">
      <c r="A41" s="76"/>
      <c r="B41" s="21" t="s">
        <v>37</v>
      </c>
      <c r="C41" s="5"/>
      <c r="D41" s="4"/>
      <c r="E41" s="5"/>
      <c r="F41" s="5"/>
      <c r="G41" s="5"/>
      <c r="H41" s="5"/>
      <c r="I41" s="33">
        <f>SUMIF(C25:C37,"=ÜS",I25:I37)</f>
        <v>3</v>
      </c>
      <c r="J41" s="29"/>
      <c r="K41" s="76"/>
      <c r="L41" s="21" t="s">
        <v>37</v>
      </c>
      <c r="M41" s="5"/>
      <c r="N41" s="4"/>
      <c r="O41" s="4"/>
      <c r="P41" s="4"/>
      <c r="Q41" s="4"/>
      <c r="R41" s="4"/>
      <c r="S41" s="33">
        <f>SUMIF(M25:M37,"=ÜS",S25:S37)</f>
        <v>3</v>
      </c>
    </row>
    <row r="42" spans="1:19" ht="20" customHeight="1" x14ac:dyDescent="0.15">
      <c r="A42" s="109" t="s">
        <v>14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</row>
    <row r="43" spans="1:19" x14ac:dyDescent="0.15">
      <c r="A43" s="110" t="s">
        <v>15</v>
      </c>
      <c r="B43" s="110"/>
      <c r="C43" s="110"/>
      <c r="D43" s="110"/>
      <c r="E43" s="110"/>
      <c r="F43" s="110"/>
      <c r="G43" s="110"/>
      <c r="H43" s="110"/>
      <c r="I43" s="110"/>
      <c r="J43" s="3"/>
      <c r="K43" s="110" t="s">
        <v>16</v>
      </c>
      <c r="L43" s="110"/>
      <c r="M43" s="110"/>
      <c r="N43" s="110"/>
      <c r="O43" s="110"/>
      <c r="P43" s="110"/>
      <c r="Q43" s="110"/>
      <c r="R43" s="110"/>
      <c r="S43" s="110"/>
    </row>
    <row r="44" spans="1:19" ht="28" x14ac:dyDescent="0.15">
      <c r="A44" s="7" t="s">
        <v>30</v>
      </c>
      <c r="B44" s="7" t="s">
        <v>25</v>
      </c>
      <c r="C44" s="8" t="s">
        <v>26</v>
      </c>
      <c r="D44" s="10" t="s">
        <v>21</v>
      </c>
      <c r="E44" s="8" t="s">
        <v>6</v>
      </c>
      <c r="F44" s="8" t="s">
        <v>7</v>
      </c>
      <c r="G44" s="8" t="s">
        <v>8</v>
      </c>
      <c r="H44" s="19" t="s">
        <v>9</v>
      </c>
      <c r="I44" s="8" t="s">
        <v>10</v>
      </c>
      <c r="J44" s="9"/>
      <c r="K44" s="7" t="s">
        <v>30</v>
      </c>
      <c r="L44" s="7" t="s">
        <v>25</v>
      </c>
      <c r="M44" s="8" t="s">
        <v>26</v>
      </c>
      <c r="N44" s="10" t="s">
        <v>21</v>
      </c>
      <c r="O44" s="8" t="s">
        <v>6</v>
      </c>
      <c r="P44" s="8" t="s">
        <v>7</v>
      </c>
      <c r="Q44" s="8" t="s">
        <v>8</v>
      </c>
      <c r="R44" s="19" t="s">
        <v>9</v>
      </c>
      <c r="S44" s="8" t="s">
        <v>10</v>
      </c>
    </row>
    <row r="45" spans="1:19" x14ac:dyDescent="0.15">
      <c r="A45" s="74" t="s">
        <v>94</v>
      </c>
      <c r="B45" s="58" t="s">
        <v>213</v>
      </c>
      <c r="C45" s="59" t="s">
        <v>33</v>
      </c>
      <c r="D45" s="59" t="s">
        <v>23</v>
      </c>
      <c r="E45" s="59">
        <v>4</v>
      </c>
      <c r="F45" s="59">
        <v>0</v>
      </c>
      <c r="G45" s="59">
        <v>0</v>
      </c>
      <c r="H45" s="60">
        <f t="shared" ref="H45:H49" si="6">E45+(F45+G45)/2</f>
        <v>4</v>
      </c>
      <c r="I45" s="59">
        <v>7</v>
      </c>
      <c r="K45" s="93" t="s">
        <v>109</v>
      </c>
      <c r="L45" s="94" t="s">
        <v>216</v>
      </c>
      <c r="M45" s="36" t="s">
        <v>33</v>
      </c>
      <c r="N45" s="36" t="s">
        <v>23</v>
      </c>
      <c r="O45" s="35">
        <v>4</v>
      </c>
      <c r="P45" s="35">
        <v>0</v>
      </c>
      <c r="Q45" s="36">
        <v>0</v>
      </c>
      <c r="R45" s="60">
        <f t="shared" ref="R45:R49" si="7">O45+(P45+Q45)/2</f>
        <v>4</v>
      </c>
      <c r="S45" s="35">
        <v>7</v>
      </c>
    </row>
    <row r="46" spans="1:19" x14ac:dyDescent="0.15">
      <c r="A46" s="74" t="s">
        <v>95</v>
      </c>
      <c r="B46" s="58" t="s">
        <v>96</v>
      </c>
      <c r="C46" s="59" t="s">
        <v>33</v>
      </c>
      <c r="D46" s="59" t="s">
        <v>23</v>
      </c>
      <c r="E46" s="59">
        <v>4</v>
      </c>
      <c r="F46" s="59">
        <v>0</v>
      </c>
      <c r="G46" s="59">
        <v>0</v>
      </c>
      <c r="H46" s="60">
        <f t="shared" si="6"/>
        <v>4</v>
      </c>
      <c r="I46" s="59">
        <v>6</v>
      </c>
      <c r="K46" s="93" t="s">
        <v>110</v>
      </c>
      <c r="L46" s="94" t="s">
        <v>111</v>
      </c>
      <c r="M46" s="36" t="s">
        <v>33</v>
      </c>
      <c r="N46" s="36" t="s">
        <v>23</v>
      </c>
      <c r="O46" s="35">
        <v>3</v>
      </c>
      <c r="P46" s="35">
        <v>0</v>
      </c>
      <c r="Q46" s="36">
        <v>0</v>
      </c>
      <c r="R46" s="60">
        <f t="shared" si="7"/>
        <v>3</v>
      </c>
      <c r="S46" s="35">
        <v>5</v>
      </c>
    </row>
    <row r="47" spans="1:19" x14ac:dyDescent="0.15">
      <c r="A47" s="74" t="s">
        <v>97</v>
      </c>
      <c r="B47" s="58" t="s">
        <v>98</v>
      </c>
      <c r="C47" s="59" t="s">
        <v>33</v>
      </c>
      <c r="D47" s="59" t="s">
        <v>23</v>
      </c>
      <c r="E47" s="59">
        <v>0</v>
      </c>
      <c r="F47" s="59">
        <v>0</v>
      </c>
      <c r="G47" s="59">
        <v>2</v>
      </c>
      <c r="H47" s="60">
        <f t="shared" si="6"/>
        <v>1</v>
      </c>
      <c r="I47" s="59">
        <v>4</v>
      </c>
      <c r="K47" s="93" t="s">
        <v>112</v>
      </c>
      <c r="L47" s="94" t="s">
        <v>113</v>
      </c>
      <c r="M47" s="36" t="s">
        <v>33</v>
      </c>
      <c r="N47" s="36" t="s">
        <v>23</v>
      </c>
      <c r="O47" s="35">
        <v>4</v>
      </c>
      <c r="P47" s="35">
        <v>0</v>
      </c>
      <c r="Q47" s="36">
        <v>0</v>
      </c>
      <c r="R47" s="60">
        <f t="shared" si="7"/>
        <v>4</v>
      </c>
      <c r="S47" s="35">
        <v>6</v>
      </c>
    </row>
    <row r="48" spans="1:19" x14ac:dyDescent="0.15">
      <c r="A48" s="74" t="s">
        <v>99</v>
      </c>
      <c r="B48" s="58" t="s">
        <v>100</v>
      </c>
      <c r="C48" s="59" t="s">
        <v>33</v>
      </c>
      <c r="D48" s="59" t="s">
        <v>23</v>
      </c>
      <c r="E48" s="59">
        <v>4</v>
      </c>
      <c r="F48" s="59">
        <v>0</v>
      </c>
      <c r="G48" s="59">
        <v>0</v>
      </c>
      <c r="H48" s="60">
        <f t="shared" si="6"/>
        <v>4</v>
      </c>
      <c r="I48" s="59">
        <v>6</v>
      </c>
      <c r="K48" s="93" t="s">
        <v>114</v>
      </c>
      <c r="L48" s="94" t="s">
        <v>115</v>
      </c>
      <c r="M48" s="36" t="s">
        <v>33</v>
      </c>
      <c r="N48" s="36" t="s">
        <v>23</v>
      </c>
      <c r="O48" s="35">
        <v>4</v>
      </c>
      <c r="P48" s="35">
        <v>0</v>
      </c>
      <c r="Q48" s="36">
        <v>0</v>
      </c>
      <c r="R48" s="60">
        <f t="shared" si="7"/>
        <v>4</v>
      </c>
      <c r="S48" s="35">
        <v>6</v>
      </c>
    </row>
    <row r="49" spans="1:19" x14ac:dyDescent="0.15">
      <c r="A49" s="86" t="s">
        <v>101</v>
      </c>
      <c r="B49" s="87" t="s">
        <v>214</v>
      </c>
      <c r="C49" s="88" t="s">
        <v>31</v>
      </c>
      <c r="D49" s="88" t="s">
        <v>23</v>
      </c>
      <c r="E49" s="88">
        <v>3</v>
      </c>
      <c r="F49" s="88">
        <v>0</v>
      </c>
      <c r="G49" s="88">
        <v>0</v>
      </c>
      <c r="H49" s="70">
        <f t="shared" si="6"/>
        <v>3</v>
      </c>
      <c r="I49" s="88">
        <v>4</v>
      </c>
      <c r="K49" s="95" t="s">
        <v>116</v>
      </c>
      <c r="L49" s="96" t="s">
        <v>217</v>
      </c>
      <c r="M49" s="38" t="s">
        <v>31</v>
      </c>
      <c r="N49" s="38" t="s">
        <v>23</v>
      </c>
      <c r="O49" s="37">
        <v>2</v>
      </c>
      <c r="P49" s="37">
        <v>0</v>
      </c>
      <c r="Q49" s="38">
        <v>0</v>
      </c>
      <c r="R49" s="70">
        <f t="shared" si="7"/>
        <v>2</v>
      </c>
      <c r="S49" s="37">
        <v>3</v>
      </c>
    </row>
    <row r="50" spans="1:19" x14ac:dyDescent="0.15">
      <c r="A50" s="86" t="s">
        <v>169</v>
      </c>
      <c r="B50" s="87" t="s">
        <v>102</v>
      </c>
      <c r="C50" s="88" t="s">
        <v>31</v>
      </c>
      <c r="D50" s="88" t="s">
        <v>23</v>
      </c>
      <c r="E50" s="88"/>
      <c r="F50" s="88"/>
      <c r="G50" s="88"/>
      <c r="H50" s="89"/>
      <c r="I50" s="88"/>
      <c r="K50" s="95" t="s">
        <v>175</v>
      </c>
      <c r="L50" s="96" t="s">
        <v>117</v>
      </c>
      <c r="M50" s="38" t="s">
        <v>31</v>
      </c>
      <c r="N50" s="38" t="s">
        <v>23</v>
      </c>
      <c r="O50" s="38"/>
      <c r="P50" s="38"/>
      <c r="Q50" s="38"/>
      <c r="R50" s="39"/>
      <c r="S50" s="38"/>
    </row>
    <row r="51" spans="1:19" x14ac:dyDescent="0.15">
      <c r="A51" s="86" t="s">
        <v>170</v>
      </c>
      <c r="B51" s="87" t="s">
        <v>104</v>
      </c>
      <c r="C51" s="88" t="s">
        <v>31</v>
      </c>
      <c r="D51" s="88" t="s">
        <v>23</v>
      </c>
      <c r="E51" s="88"/>
      <c r="F51" s="88"/>
      <c r="G51" s="88"/>
      <c r="H51" s="89"/>
      <c r="I51" s="88"/>
      <c r="K51" s="95" t="s">
        <v>176</v>
      </c>
      <c r="L51" s="96" t="s">
        <v>118</v>
      </c>
      <c r="M51" s="38" t="s">
        <v>31</v>
      </c>
      <c r="N51" s="38" t="s">
        <v>23</v>
      </c>
      <c r="O51" s="38"/>
      <c r="P51" s="38"/>
      <c r="Q51" s="38"/>
      <c r="R51" s="39"/>
      <c r="S51" s="38"/>
    </row>
    <row r="52" spans="1:19" x14ac:dyDescent="0.15">
      <c r="A52" s="86" t="s">
        <v>171</v>
      </c>
      <c r="B52" s="87" t="s">
        <v>103</v>
      </c>
      <c r="C52" s="88" t="s">
        <v>31</v>
      </c>
      <c r="D52" s="88" t="s">
        <v>23</v>
      </c>
      <c r="E52" s="88"/>
      <c r="F52" s="88"/>
      <c r="G52" s="88"/>
      <c r="H52" s="89"/>
      <c r="I52" s="88"/>
      <c r="K52" s="95" t="s">
        <v>177</v>
      </c>
      <c r="L52" s="96" t="s">
        <v>119</v>
      </c>
      <c r="M52" s="38" t="s">
        <v>31</v>
      </c>
      <c r="N52" s="38" t="s">
        <v>23</v>
      </c>
      <c r="O52" s="38"/>
      <c r="P52" s="38"/>
      <c r="Q52" s="38"/>
      <c r="R52" s="39"/>
      <c r="S52" s="38"/>
    </row>
    <row r="53" spans="1:19" x14ac:dyDescent="0.15">
      <c r="A53" s="86" t="s">
        <v>172</v>
      </c>
      <c r="B53" s="87" t="s">
        <v>106</v>
      </c>
      <c r="C53" s="88" t="s">
        <v>31</v>
      </c>
      <c r="D53" s="88" t="s">
        <v>23</v>
      </c>
      <c r="E53" s="88"/>
      <c r="F53" s="88"/>
      <c r="G53" s="88"/>
      <c r="H53" s="89"/>
      <c r="I53" s="88"/>
      <c r="K53" s="95" t="s">
        <v>178</v>
      </c>
      <c r="L53" s="96" t="s">
        <v>107</v>
      </c>
      <c r="M53" s="38" t="s">
        <v>31</v>
      </c>
      <c r="N53" s="38" t="s">
        <v>23</v>
      </c>
      <c r="O53" s="38"/>
      <c r="P53" s="38"/>
      <c r="Q53" s="38"/>
      <c r="R53" s="39"/>
      <c r="S53" s="38"/>
    </row>
    <row r="54" spans="1:19" x14ac:dyDescent="0.15">
      <c r="A54" s="86" t="s">
        <v>173</v>
      </c>
      <c r="B54" s="87" t="s">
        <v>161</v>
      </c>
      <c r="C54" s="88" t="s">
        <v>31</v>
      </c>
      <c r="D54" s="88" t="s">
        <v>23</v>
      </c>
      <c r="E54" s="88"/>
      <c r="F54" s="88"/>
      <c r="G54" s="88"/>
      <c r="H54" s="89"/>
      <c r="I54" s="88"/>
      <c r="K54" s="95"/>
      <c r="L54" s="96"/>
      <c r="M54" s="38"/>
      <c r="N54" s="38"/>
      <c r="O54" s="38"/>
      <c r="P54" s="38"/>
      <c r="Q54" s="38"/>
      <c r="R54" s="39"/>
      <c r="S54" s="38"/>
    </row>
    <row r="55" spans="1:19" x14ac:dyDescent="0.15">
      <c r="A55" s="86" t="s">
        <v>174</v>
      </c>
      <c r="B55" s="87" t="s">
        <v>108</v>
      </c>
      <c r="C55" s="88" t="s">
        <v>31</v>
      </c>
      <c r="D55" s="88" t="s">
        <v>23</v>
      </c>
      <c r="E55" s="88"/>
      <c r="F55" s="88"/>
      <c r="G55" s="88"/>
      <c r="H55" s="89"/>
      <c r="I55" s="88"/>
      <c r="K55" s="95"/>
      <c r="L55" s="96"/>
      <c r="M55" s="38"/>
      <c r="N55" s="38"/>
      <c r="O55" s="38"/>
      <c r="P55" s="38"/>
      <c r="Q55" s="38"/>
      <c r="R55" s="39"/>
      <c r="S55" s="38"/>
    </row>
    <row r="56" spans="1:19" x14ac:dyDescent="0.15">
      <c r="A56" s="90" t="s">
        <v>105</v>
      </c>
      <c r="B56" s="91" t="s">
        <v>215</v>
      </c>
      <c r="C56" s="92" t="s">
        <v>36</v>
      </c>
      <c r="D56" s="92" t="s">
        <v>23</v>
      </c>
      <c r="E56" s="92">
        <v>2</v>
      </c>
      <c r="F56" s="92">
        <v>0</v>
      </c>
      <c r="G56" s="92">
        <v>0</v>
      </c>
      <c r="H56" s="103">
        <f t="shared" ref="H56" si="8">E56+(F56+G56)/2</f>
        <v>2</v>
      </c>
      <c r="I56" s="92">
        <v>3</v>
      </c>
      <c r="K56" s="97" t="s">
        <v>120</v>
      </c>
      <c r="L56" s="98" t="s">
        <v>221</v>
      </c>
      <c r="M56" s="99" t="s">
        <v>36</v>
      </c>
      <c r="N56" s="99" t="s">
        <v>23</v>
      </c>
      <c r="O56" s="99">
        <v>2</v>
      </c>
      <c r="P56" s="99">
        <v>0</v>
      </c>
      <c r="Q56" s="99">
        <v>0</v>
      </c>
      <c r="R56" s="103">
        <f t="shared" ref="R56" si="9">O56+(P56+Q56)/2</f>
        <v>2</v>
      </c>
      <c r="S56" s="99">
        <v>3</v>
      </c>
    </row>
    <row r="57" spans="1:19" x14ac:dyDescent="0.15">
      <c r="A57" s="80"/>
      <c r="B57" s="24" t="s">
        <v>24</v>
      </c>
      <c r="C57" s="107" t="s">
        <v>24</v>
      </c>
      <c r="D57" s="108"/>
      <c r="E57" s="32">
        <f>SUM(E45:E56)</f>
        <v>17</v>
      </c>
      <c r="F57" s="32">
        <f>SUM(F45:F56)</f>
        <v>0</v>
      </c>
      <c r="G57" s="32">
        <f>SUM(G45:G56)</f>
        <v>2</v>
      </c>
      <c r="H57" s="32">
        <f>SUM(H44:H56)</f>
        <v>18</v>
      </c>
      <c r="I57" s="32">
        <f>SUM(I44:I56)</f>
        <v>30</v>
      </c>
      <c r="J57" s="20"/>
      <c r="K57" s="80"/>
      <c r="L57" s="24" t="s">
        <v>24</v>
      </c>
      <c r="M57" s="25"/>
      <c r="N57" s="26"/>
      <c r="O57" s="32">
        <f>SUM(O45:O56)</f>
        <v>19</v>
      </c>
      <c r="P57" s="32">
        <f>SUM(P45:P56)</f>
        <v>0</v>
      </c>
      <c r="Q57" s="32">
        <f>SUM(Q45:Q56)</f>
        <v>0</v>
      </c>
      <c r="R57" s="32">
        <f>SUM(R44:R56)</f>
        <v>19</v>
      </c>
      <c r="S57" s="32">
        <f>SUM(S44:S56)</f>
        <v>30</v>
      </c>
    </row>
    <row r="58" spans="1:19" x14ac:dyDescent="0.15">
      <c r="A58" s="76"/>
      <c r="B58" s="16" t="s">
        <v>35</v>
      </c>
      <c r="C58" s="5"/>
      <c r="D58" s="4"/>
      <c r="E58" s="5"/>
      <c r="F58" s="5"/>
      <c r="G58" s="5"/>
      <c r="H58" s="5"/>
      <c r="I58" s="33">
        <f>SUMIF(D45:D56,"=UE",I45:I56)</f>
        <v>0</v>
      </c>
      <c r="J58" s="29"/>
      <c r="K58" s="76"/>
      <c r="L58" s="16" t="s">
        <v>35</v>
      </c>
      <c r="M58" s="5"/>
      <c r="N58" s="4"/>
      <c r="O58" s="4"/>
      <c r="P58" s="4"/>
      <c r="Q58" s="4"/>
      <c r="R58" s="4"/>
      <c r="S58" s="33">
        <f>SUMIF(N45:N56,"=UE",S45:S56)</f>
        <v>0</v>
      </c>
    </row>
    <row r="59" spans="1:19" x14ac:dyDescent="0.15">
      <c r="A59" s="76"/>
      <c r="B59" s="22" t="s">
        <v>34</v>
      </c>
      <c r="C59" s="5"/>
      <c r="D59" s="4"/>
      <c r="E59" s="5"/>
      <c r="F59" s="5"/>
      <c r="G59" s="5"/>
      <c r="H59" s="5"/>
      <c r="I59" s="33">
        <f>SUMIF(C45:C56,"=S",I45:I56)</f>
        <v>4</v>
      </c>
      <c r="J59" s="29"/>
      <c r="K59" s="76"/>
      <c r="L59" s="22" t="s">
        <v>34</v>
      </c>
      <c r="M59" s="5"/>
      <c r="N59" s="4"/>
      <c r="O59" s="4"/>
      <c r="P59" s="4"/>
      <c r="Q59" s="4"/>
      <c r="R59" s="4"/>
      <c r="S59" s="33">
        <f>SUMIF(M45:M56,"=S",S45:S56)</f>
        <v>3</v>
      </c>
    </row>
    <row r="60" spans="1:19" x14ac:dyDescent="0.15">
      <c r="A60" s="76"/>
      <c r="B60" s="21" t="s">
        <v>37</v>
      </c>
      <c r="C60" s="5"/>
      <c r="D60" s="4"/>
      <c r="E60" s="5"/>
      <c r="F60" s="5"/>
      <c r="G60" s="5"/>
      <c r="H60" s="5"/>
      <c r="I60" s="33">
        <f>SUMIF(C45:C56,"=ÜS",I45:I56)</f>
        <v>3</v>
      </c>
      <c r="J60" s="29"/>
      <c r="K60" s="76"/>
      <c r="L60" s="21" t="s">
        <v>37</v>
      </c>
      <c r="M60" s="5"/>
      <c r="N60" s="4"/>
      <c r="O60" s="4"/>
      <c r="P60" s="4"/>
      <c r="Q60" s="4"/>
      <c r="R60" s="4"/>
      <c r="S60" s="33">
        <f>SUMIF(M45:M56,"=ÜS",S45:S56)</f>
        <v>3</v>
      </c>
    </row>
    <row r="61" spans="1:19" ht="20" customHeight="1" x14ac:dyDescent="0.15">
      <c r="A61" s="109" t="s">
        <v>17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</row>
    <row r="62" spans="1:19" x14ac:dyDescent="0.15">
      <c r="A62" s="110" t="s">
        <v>18</v>
      </c>
      <c r="B62" s="110"/>
      <c r="C62" s="110"/>
      <c r="D62" s="110"/>
      <c r="E62" s="110"/>
      <c r="F62" s="110"/>
      <c r="G62" s="110"/>
      <c r="H62" s="110"/>
      <c r="I62" s="110"/>
      <c r="J62" s="3"/>
      <c r="K62" s="110" t="s">
        <v>19</v>
      </c>
      <c r="L62" s="110"/>
      <c r="M62" s="110"/>
      <c r="N62" s="110"/>
      <c r="O62" s="110"/>
      <c r="P62" s="110"/>
      <c r="Q62" s="110"/>
      <c r="R62" s="110"/>
      <c r="S62" s="110"/>
    </row>
    <row r="63" spans="1:19" ht="28" x14ac:dyDescent="0.15">
      <c r="A63" s="7" t="s">
        <v>30</v>
      </c>
      <c r="B63" s="7" t="s">
        <v>25</v>
      </c>
      <c r="C63" s="8" t="s">
        <v>26</v>
      </c>
      <c r="D63" s="10" t="s">
        <v>21</v>
      </c>
      <c r="E63" s="8" t="s">
        <v>6</v>
      </c>
      <c r="F63" s="8" t="s">
        <v>7</v>
      </c>
      <c r="G63" s="8" t="s">
        <v>8</v>
      </c>
      <c r="H63" s="19" t="s">
        <v>9</v>
      </c>
      <c r="I63" s="8" t="s">
        <v>10</v>
      </c>
      <c r="J63" s="9"/>
      <c r="K63" s="7" t="s">
        <v>30</v>
      </c>
      <c r="L63" s="7" t="s">
        <v>25</v>
      </c>
      <c r="M63" s="8" t="s">
        <v>26</v>
      </c>
      <c r="N63" s="10" t="s">
        <v>21</v>
      </c>
      <c r="O63" s="8" t="s">
        <v>6</v>
      </c>
      <c r="P63" s="8" t="s">
        <v>7</v>
      </c>
      <c r="Q63" s="8" t="s">
        <v>8</v>
      </c>
      <c r="R63" s="19" t="s">
        <v>9</v>
      </c>
      <c r="S63" s="8" t="s">
        <v>10</v>
      </c>
    </row>
    <row r="64" spans="1:19" ht="14" x14ac:dyDescent="0.15">
      <c r="A64" s="41" t="s">
        <v>121</v>
      </c>
      <c r="B64" s="41" t="s">
        <v>218</v>
      </c>
      <c r="C64" s="40" t="s">
        <v>33</v>
      </c>
      <c r="D64" s="42" t="s">
        <v>23</v>
      </c>
      <c r="E64" s="43">
        <v>4</v>
      </c>
      <c r="F64" s="43">
        <v>0</v>
      </c>
      <c r="G64" s="44">
        <v>0</v>
      </c>
      <c r="H64" s="60">
        <f t="shared" ref="H64:H69" si="10">E64+(F64+G64)/2</f>
        <v>4</v>
      </c>
      <c r="I64" s="40">
        <v>6</v>
      </c>
      <c r="J64" s="9"/>
      <c r="K64" s="41" t="s">
        <v>137</v>
      </c>
      <c r="L64" s="41" t="s">
        <v>223</v>
      </c>
      <c r="M64" s="40" t="s">
        <v>33</v>
      </c>
      <c r="N64" s="42" t="s">
        <v>23</v>
      </c>
      <c r="O64" s="40">
        <v>4</v>
      </c>
      <c r="P64" s="40">
        <v>0</v>
      </c>
      <c r="Q64" s="40">
        <v>0</v>
      </c>
      <c r="R64" s="60">
        <f t="shared" ref="R64:R69" si="11">O64+(P64+Q64)/2</f>
        <v>4</v>
      </c>
      <c r="S64" s="40">
        <v>7</v>
      </c>
    </row>
    <row r="65" spans="1:19" ht="14" x14ac:dyDescent="0.15">
      <c r="A65" s="41" t="s">
        <v>122</v>
      </c>
      <c r="B65" s="41" t="s">
        <v>123</v>
      </c>
      <c r="C65" s="40" t="s">
        <v>33</v>
      </c>
      <c r="D65" s="42" t="s">
        <v>23</v>
      </c>
      <c r="E65" s="43">
        <v>4</v>
      </c>
      <c r="F65" s="43">
        <v>0</v>
      </c>
      <c r="G65" s="44">
        <v>0</v>
      </c>
      <c r="H65" s="60">
        <f t="shared" si="10"/>
        <v>4</v>
      </c>
      <c r="I65" s="40">
        <v>6</v>
      </c>
      <c r="J65" s="9"/>
      <c r="K65" s="41" t="s">
        <v>138</v>
      </c>
      <c r="L65" s="41" t="s">
        <v>139</v>
      </c>
      <c r="M65" s="40" t="s">
        <v>33</v>
      </c>
      <c r="N65" s="42" t="s">
        <v>23</v>
      </c>
      <c r="O65" s="40">
        <v>0</v>
      </c>
      <c r="P65" s="40">
        <v>0</v>
      </c>
      <c r="Q65" s="40">
        <v>2</v>
      </c>
      <c r="R65" s="60">
        <f t="shared" si="11"/>
        <v>1</v>
      </c>
      <c r="S65" s="40">
        <v>4</v>
      </c>
    </row>
    <row r="66" spans="1:19" ht="14" x14ac:dyDescent="0.15">
      <c r="A66" s="41" t="s">
        <v>124</v>
      </c>
      <c r="B66" s="41" t="s">
        <v>219</v>
      </c>
      <c r="C66" s="40" t="s">
        <v>33</v>
      </c>
      <c r="D66" s="42" t="s">
        <v>23</v>
      </c>
      <c r="E66" s="43">
        <v>0</v>
      </c>
      <c r="F66" s="43">
        <v>0</v>
      </c>
      <c r="G66" s="44">
        <v>2</v>
      </c>
      <c r="H66" s="60">
        <f t="shared" si="10"/>
        <v>1</v>
      </c>
      <c r="I66" s="40">
        <v>2</v>
      </c>
      <c r="J66" s="9"/>
      <c r="K66" s="41" t="s">
        <v>140</v>
      </c>
      <c r="L66" s="41" t="s">
        <v>141</v>
      </c>
      <c r="M66" s="40" t="s">
        <v>33</v>
      </c>
      <c r="N66" s="42" t="s">
        <v>23</v>
      </c>
      <c r="O66" s="40">
        <v>3</v>
      </c>
      <c r="P66" s="40">
        <v>0</v>
      </c>
      <c r="Q66" s="40">
        <v>0</v>
      </c>
      <c r="R66" s="60">
        <f t="shared" si="11"/>
        <v>3</v>
      </c>
      <c r="S66" s="40">
        <v>4</v>
      </c>
    </row>
    <row r="67" spans="1:19" ht="14" x14ac:dyDescent="0.15">
      <c r="A67" s="41" t="s">
        <v>125</v>
      </c>
      <c r="B67" s="41" t="s">
        <v>126</v>
      </c>
      <c r="C67" s="40" t="s">
        <v>33</v>
      </c>
      <c r="D67" s="42" t="s">
        <v>23</v>
      </c>
      <c r="E67" s="43">
        <v>4</v>
      </c>
      <c r="F67" s="43">
        <v>0</v>
      </c>
      <c r="G67" s="44">
        <v>0</v>
      </c>
      <c r="H67" s="60">
        <f t="shared" si="10"/>
        <v>4</v>
      </c>
      <c r="I67" s="40">
        <v>6</v>
      </c>
      <c r="J67" s="9"/>
      <c r="K67" s="41" t="s">
        <v>142</v>
      </c>
      <c r="L67" s="41" t="s">
        <v>143</v>
      </c>
      <c r="M67" s="40" t="s">
        <v>33</v>
      </c>
      <c r="N67" s="42" t="s">
        <v>23</v>
      </c>
      <c r="O67" s="40">
        <v>0</v>
      </c>
      <c r="P67" s="40">
        <v>0</v>
      </c>
      <c r="Q67" s="40">
        <v>2</v>
      </c>
      <c r="R67" s="60">
        <f t="shared" si="11"/>
        <v>1</v>
      </c>
      <c r="S67" s="40">
        <v>4</v>
      </c>
    </row>
    <row r="68" spans="1:19" ht="14" x14ac:dyDescent="0.15">
      <c r="A68" s="41" t="s">
        <v>127</v>
      </c>
      <c r="B68" s="41" t="s">
        <v>128</v>
      </c>
      <c r="C68" s="40" t="s">
        <v>33</v>
      </c>
      <c r="D68" s="42" t="s">
        <v>23</v>
      </c>
      <c r="E68" s="43">
        <v>0</v>
      </c>
      <c r="F68" s="43">
        <v>2</v>
      </c>
      <c r="G68" s="44">
        <v>0</v>
      </c>
      <c r="H68" s="60">
        <f t="shared" si="10"/>
        <v>1</v>
      </c>
      <c r="I68" s="40">
        <v>3</v>
      </c>
      <c r="J68" s="9"/>
      <c r="K68" s="41" t="s">
        <v>144</v>
      </c>
      <c r="L68" s="41" t="s">
        <v>145</v>
      </c>
      <c r="M68" s="40" t="s">
        <v>33</v>
      </c>
      <c r="N68" s="42" t="s">
        <v>23</v>
      </c>
      <c r="O68" s="40">
        <v>0</v>
      </c>
      <c r="P68" s="40">
        <v>2</v>
      </c>
      <c r="Q68" s="40">
        <v>0</v>
      </c>
      <c r="R68" s="60">
        <f t="shared" si="11"/>
        <v>1</v>
      </c>
      <c r="S68" s="40">
        <v>3</v>
      </c>
    </row>
    <row r="69" spans="1:19" ht="14" x14ac:dyDescent="0.15">
      <c r="A69" s="46" t="s">
        <v>129</v>
      </c>
      <c r="B69" s="46" t="s">
        <v>220</v>
      </c>
      <c r="C69" s="45" t="s">
        <v>31</v>
      </c>
      <c r="D69" s="47" t="s">
        <v>23</v>
      </c>
      <c r="E69" s="48">
        <v>3</v>
      </c>
      <c r="F69" s="48">
        <v>0</v>
      </c>
      <c r="G69" s="49">
        <v>0</v>
      </c>
      <c r="H69" s="60">
        <f t="shared" si="10"/>
        <v>3</v>
      </c>
      <c r="I69" s="45">
        <v>4</v>
      </c>
      <c r="J69" s="9"/>
      <c r="K69" s="46" t="s">
        <v>146</v>
      </c>
      <c r="L69" s="46" t="s">
        <v>224</v>
      </c>
      <c r="M69" s="45" t="s">
        <v>31</v>
      </c>
      <c r="N69" s="47" t="s">
        <v>23</v>
      </c>
      <c r="O69" s="45">
        <v>3</v>
      </c>
      <c r="P69" s="45">
        <v>0</v>
      </c>
      <c r="Q69" s="45">
        <v>0</v>
      </c>
      <c r="R69" s="70">
        <f t="shared" si="11"/>
        <v>3</v>
      </c>
      <c r="S69" s="45">
        <v>4</v>
      </c>
    </row>
    <row r="70" spans="1:19" x14ac:dyDescent="0.15">
      <c r="A70" s="81" t="s">
        <v>179</v>
      </c>
      <c r="B70" s="51" t="s">
        <v>130</v>
      </c>
      <c r="C70" s="50" t="s">
        <v>31</v>
      </c>
      <c r="D70" s="50" t="s">
        <v>23</v>
      </c>
      <c r="E70" s="50"/>
      <c r="F70" s="50"/>
      <c r="G70" s="50"/>
      <c r="H70" s="52"/>
      <c r="I70" s="50"/>
      <c r="K70" s="82" t="s">
        <v>189</v>
      </c>
      <c r="L70" s="54" t="s">
        <v>147</v>
      </c>
      <c r="M70" s="50" t="s">
        <v>31</v>
      </c>
      <c r="N70" s="50" t="s">
        <v>23</v>
      </c>
      <c r="O70" s="50"/>
      <c r="P70" s="50"/>
      <c r="Q70" s="50"/>
      <c r="R70" s="52"/>
      <c r="S70" s="50"/>
    </row>
    <row r="71" spans="1:19" x14ac:dyDescent="0.15">
      <c r="A71" s="81" t="s">
        <v>181</v>
      </c>
      <c r="B71" s="51" t="s">
        <v>131</v>
      </c>
      <c r="C71" s="50" t="s">
        <v>31</v>
      </c>
      <c r="D71" s="50" t="s">
        <v>23</v>
      </c>
      <c r="E71" s="50"/>
      <c r="F71" s="50"/>
      <c r="G71" s="50"/>
      <c r="H71" s="52"/>
      <c r="I71" s="50"/>
      <c r="K71" s="82" t="s">
        <v>180</v>
      </c>
      <c r="L71" s="54" t="s">
        <v>148</v>
      </c>
      <c r="M71" s="50" t="s">
        <v>31</v>
      </c>
      <c r="N71" s="50" t="s">
        <v>23</v>
      </c>
      <c r="O71" s="50"/>
      <c r="P71" s="50"/>
      <c r="Q71" s="50"/>
      <c r="R71" s="52"/>
      <c r="S71" s="50"/>
    </row>
    <row r="72" spans="1:19" x14ac:dyDescent="0.15">
      <c r="A72" s="81" t="s">
        <v>183</v>
      </c>
      <c r="B72" s="51" t="s">
        <v>132</v>
      </c>
      <c r="C72" s="50" t="s">
        <v>31</v>
      </c>
      <c r="D72" s="50" t="s">
        <v>23</v>
      </c>
      <c r="E72" s="50"/>
      <c r="F72" s="50"/>
      <c r="G72" s="50"/>
      <c r="H72" s="52"/>
      <c r="I72" s="50"/>
      <c r="K72" s="82" t="s">
        <v>182</v>
      </c>
      <c r="L72" s="54" t="s">
        <v>149</v>
      </c>
      <c r="M72" s="50" t="s">
        <v>31</v>
      </c>
      <c r="N72" s="50" t="s">
        <v>23</v>
      </c>
      <c r="O72" s="50"/>
      <c r="P72" s="50"/>
      <c r="Q72" s="50"/>
      <c r="R72" s="52"/>
      <c r="S72" s="50"/>
    </row>
    <row r="73" spans="1:19" x14ac:dyDescent="0.15">
      <c r="A73" s="81" t="s">
        <v>185</v>
      </c>
      <c r="B73" s="51" t="s">
        <v>133</v>
      </c>
      <c r="C73" s="50" t="s">
        <v>31</v>
      </c>
      <c r="D73" s="50" t="s">
        <v>23</v>
      </c>
      <c r="E73" s="50"/>
      <c r="F73" s="50"/>
      <c r="G73" s="50"/>
      <c r="H73" s="52"/>
      <c r="I73" s="50"/>
      <c r="K73" s="82" t="s">
        <v>184</v>
      </c>
      <c r="L73" s="54" t="s">
        <v>150</v>
      </c>
      <c r="M73" s="50" t="s">
        <v>31</v>
      </c>
      <c r="N73" s="50" t="s">
        <v>23</v>
      </c>
      <c r="O73" s="50"/>
      <c r="P73" s="50"/>
      <c r="Q73" s="50"/>
      <c r="R73" s="52"/>
      <c r="S73" s="50"/>
    </row>
    <row r="74" spans="1:19" x14ac:dyDescent="0.15">
      <c r="A74" s="81" t="s">
        <v>186</v>
      </c>
      <c r="B74" s="51" t="s">
        <v>134</v>
      </c>
      <c r="C74" s="50" t="s">
        <v>31</v>
      </c>
      <c r="D74" s="50" t="s">
        <v>23</v>
      </c>
      <c r="E74" s="50"/>
      <c r="F74" s="50"/>
      <c r="G74" s="50"/>
      <c r="H74" s="52"/>
      <c r="I74" s="50"/>
      <c r="K74" s="82" t="s">
        <v>151</v>
      </c>
      <c r="L74" s="54" t="s">
        <v>225</v>
      </c>
      <c r="M74" s="50" t="s">
        <v>31</v>
      </c>
      <c r="N74" s="50" t="s">
        <v>23</v>
      </c>
      <c r="O74" s="50">
        <v>3</v>
      </c>
      <c r="P74" s="50">
        <v>0</v>
      </c>
      <c r="Q74" s="50">
        <v>0</v>
      </c>
      <c r="R74" s="70">
        <f t="shared" ref="R74" si="12">O74+(P74+Q74)/2</f>
        <v>3</v>
      </c>
      <c r="S74" s="50">
        <v>4</v>
      </c>
    </row>
    <row r="75" spans="1:19" x14ac:dyDescent="0.15">
      <c r="A75" s="81" t="s">
        <v>187</v>
      </c>
      <c r="B75" s="51" t="s">
        <v>135</v>
      </c>
      <c r="C75" s="50" t="s">
        <v>31</v>
      </c>
      <c r="D75" s="50" t="s">
        <v>23</v>
      </c>
      <c r="E75" s="50"/>
      <c r="F75" s="50"/>
      <c r="G75" s="50"/>
      <c r="H75" s="52"/>
      <c r="I75" s="50"/>
      <c r="K75" s="82" t="s">
        <v>190</v>
      </c>
      <c r="L75" s="54" t="s">
        <v>155</v>
      </c>
      <c r="M75" s="50" t="s">
        <v>31</v>
      </c>
      <c r="N75" s="50" t="s">
        <v>23</v>
      </c>
      <c r="O75" s="50"/>
      <c r="P75" s="50"/>
      <c r="Q75" s="50"/>
      <c r="R75" s="52"/>
      <c r="S75" s="50"/>
    </row>
    <row r="76" spans="1:19" x14ac:dyDescent="0.15">
      <c r="A76" s="81" t="s">
        <v>188</v>
      </c>
      <c r="B76" s="51" t="s">
        <v>136</v>
      </c>
      <c r="C76" s="50" t="s">
        <v>31</v>
      </c>
      <c r="D76" s="50" t="s">
        <v>23</v>
      </c>
      <c r="E76" s="50"/>
      <c r="F76" s="50"/>
      <c r="G76" s="50"/>
      <c r="H76" s="52"/>
      <c r="I76" s="50"/>
      <c r="K76" s="82" t="s">
        <v>191</v>
      </c>
      <c r="L76" s="54" t="s">
        <v>152</v>
      </c>
      <c r="M76" s="50" t="s">
        <v>31</v>
      </c>
      <c r="N76" s="50" t="s">
        <v>23</v>
      </c>
      <c r="O76" s="50"/>
      <c r="P76" s="50"/>
      <c r="Q76" s="50"/>
      <c r="R76" s="52"/>
      <c r="S76" s="50"/>
    </row>
    <row r="77" spans="1:19" x14ac:dyDescent="0.15">
      <c r="A77" s="82"/>
      <c r="B77" s="54"/>
      <c r="C77" s="53"/>
      <c r="D77" s="53"/>
      <c r="E77" s="53"/>
      <c r="F77" s="53"/>
      <c r="G77" s="53"/>
      <c r="H77" s="55"/>
      <c r="I77" s="53"/>
      <c r="K77" s="82" t="s">
        <v>192</v>
      </c>
      <c r="L77" s="54" t="s">
        <v>153</v>
      </c>
      <c r="M77" s="50" t="s">
        <v>31</v>
      </c>
      <c r="N77" s="50" t="s">
        <v>23</v>
      </c>
      <c r="O77" s="50"/>
      <c r="P77" s="50"/>
      <c r="Q77" s="50"/>
      <c r="R77" s="52"/>
      <c r="S77" s="50"/>
    </row>
    <row r="78" spans="1:19" x14ac:dyDescent="0.15">
      <c r="A78" s="82"/>
      <c r="B78" s="54"/>
      <c r="C78" s="53"/>
      <c r="D78" s="53"/>
      <c r="E78" s="53"/>
      <c r="F78" s="53"/>
      <c r="G78" s="53"/>
      <c r="H78" s="55"/>
      <c r="I78" s="53"/>
      <c r="K78" s="82" t="s">
        <v>193</v>
      </c>
      <c r="L78" s="54" t="s">
        <v>155</v>
      </c>
      <c r="M78" s="50" t="s">
        <v>31</v>
      </c>
      <c r="N78" s="50" t="s">
        <v>23</v>
      </c>
      <c r="O78" s="50"/>
      <c r="P78" s="50"/>
      <c r="Q78" s="50"/>
      <c r="R78" s="52"/>
      <c r="S78" s="50"/>
    </row>
    <row r="79" spans="1:19" x14ac:dyDescent="0.15">
      <c r="A79" s="83" t="s">
        <v>158</v>
      </c>
      <c r="B79" s="72" t="s">
        <v>222</v>
      </c>
      <c r="C79" s="71" t="s">
        <v>36</v>
      </c>
      <c r="D79" s="71" t="s">
        <v>23</v>
      </c>
      <c r="E79" s="71">
        <v>2</v>
      </c>
      <c r="F79" s="71">
        <v>0</v>
      </c>
      <c r="G79" s="71">
        <v>0</v>
      </c>
      <c r="H79" s="103">
        <f t="shared" ref="H79" si="13">E79+(F79+G79)/2</f>
        <v>2</v>
      </c>
      <c r="I79" s="71">
        <v>3</v>
      </c>
      <c r="K79" s="82" t="s">
        <v>194</v>
      </c>
      <c r="L79" s="54" t="s">
        <v>154</v>
      </c>
      <c r="M79" s="50" t="s">
        <v>31</v>
      </c>
      <c r="N79" s="50" t="s">
        <v>23</v>
      </c>
      <c r="O79" s="56"/>
      <c r="P79" s="56"/>
      <c r="Q79" s="56"/>
      <c r="R79" s="57"/>
      <c r="S79" s="56"/>
    </row>
    <row r="80" spans="1:19" x14ac:dyDescent="0.15">
      <c r="A80" s="80"/>
      <c r="B80" s="24" t="s">
        <v>24</v>
      </c>
      <c r="C80" s="107" t="s">
        <v>24</v>
      </c>
      <c r="D80" s="108"/>
      <c r="E80" s="32">
        <f>SUM(E64:E79)</f>
        <v>17</v>
      </c>
      <c r="F80" s="32">
        <f>SUM(F64:F79)</f>
        <v>2</v>
      </c>
      <c r="G80" s="32">
        <f>SUM(G64:G79)</f>
        <v>2</v>
      </c>
      <c r="H80" s="32">
        <f>SUM(H64:H79)</f>
        <v>19</v>
      </c>
      <c r="I80" s="32">
        <f>SUM(I64:I79)</f>
        <v>30</v>
      </c>
      <c r="J80" s="20"/>
      <c r="K80" s="80"/>
      <c r="L80" s="24" t="s">
        <v>24</v>
      </c>
      <c r="M80" s="25"/>
      <c r="N80" s="26"/>
      <c r="O80" s="32">
        <f>SUM(O64:O79)</f>
        <v>13</v>
      </c>
      <c r="P80" s="32">
        <f>SUM(P64:P79)</f>
        <v>2</v>
      </c>
      <c r="Q80" s="32">
        <f>SUM(Q64:Q79)</f>
        <v>4</v>
      </c>
      <c r="R80" s="32">
        <f>SUM(R64:R79)</f>
        <v>16</v>
      </c>
      <c r="S80" s="32">
        <f>SUM(S64:S79)</f>
        <v>30</v>
      </c>
    </row>
    <row r="81" spans="1:19" x14ac:dyDescent="0.15">
      <c r="A81" s="76"/>
      <c r="B81" s="16" t="s">
        <v>35</v>
      </c>
      <c r="C81" s="5"/>
      <c r="D81" s="4"/>
      <c r="E81" s="5"/>
      <c r="F81" s="5"/>
      <c r="G81" s="5"/>
      <c r="H81" s="5"/>
      <c r="I81" s="33">
        <f>SUMIF(D70:D79,"=UE",I70:I79)</f>
        <v>0</v>
      </c>
      <c r="J81" s="29"/>
      <c r="K81" s="76"/>
      <c r="L81" s="16" t="s">
        <v>35</v>
      </c>
      <c r="M81" s="5"/>
      <c r="N81" s="4"/>
      <c r="O81" s="4"/>
      <c r="P81" s="4"/>
      <c r="Q81" s="4"/>
      <c r="R81" s="4"/>
      <c r="S81" s="33">
        <f>SUMIF(N70:N79,"=UE",S70:S79)</f>
        <v>0</v>
      </c>
    </row>
    <row r="82" spans="1:19" x14ac:dyDescent="0.15">
      <c r="A82" s="76"/>
      <c r="B82" s="22" t="s">
        <v>34</v>
      </c>
      <c r="C82" s="5"/>
      <c r="D82" s="4"/>
      <c r="E82" s="5"/>
      <c r="F82" s="5"/>
      <c r="G82" s="5"/>
      <c r="H82" s="5"/>
      <c r="I82" s="33">
        <f>SUMIF(C64:C79,"=S",I64:I79)</f>
        <v>4</v>
      </c>
      <c r="J82" s="29"/>
      <c r="K82" s="76"/>
      <c r="L82" s="22" t="s">
        <v>34</v>
      </c>
      <c r="M82" s="5"/>
      <c r="N82" s="4"/>
      <c r="O82" s="4"/>
      <c r="P82" s="4"/>
      <c r="Q82" s="4"/>
      <c r="R82" s="4"/>
      <c r="S82" s="33">
        <f>SUMIF(M64:M79,"=S",S64:S79)</f>
        <v>8</v>
      </c>
    </row>
    <row r="83" spans="1:19" x14ac:dyDescent="0.15">
      <c r="A83" s="76"/>
      <c r="B83" s="21" t="s">
        <v>37</v>
      </c>
      <c r="C83" s="5"/>
      <c r="D83" s="4"/>
      <c r="E83" s="5"/>
      <c r="F83" s="5"/>
      <c r="G83" s="5"/>
      <c r="H83" s="5"/>
      <c r="I83" s="33">
        <f>SUMIF(C70:C79,"=ÜS",I70:I79)</f>
        <v>3</v>
      </c>
      <c r="J83" s="29"/>
      <c r="K83" s="76"/>
      <c r="L83" s="21" t="s">
        <v>37</v>
      </c>
      <c r="M83" s="5"/>
      <c r="N83" s="4"/>
      <c r="O83" s="4"/>
      <c r="P83" s="4"/>
      <c r="Q83" s="4"/>
      <c r="R83" s="4"/>
      <c r="S83" s="33">
        <f>SUMIF(M70:M79,"=ÜS",S70:S79)</f>
        <v>0</v>
      </c>
    </row>
  </sheetData>
  <mergeCells count="26">
    <mergeCell ref="A1:S1"/>
    <mergeCell ref="A2:S2"/>
    <mergeCell ref="A3:S3"/>
    <mergeCell ref="A5:D5"/>
    <mergeCell ref="E5:F5"/>
    <mergeCell ref="G5:H5"/>
    <mergeCell ref="J5:S5"/>
    <mergeCell ref="A43:I43"/>
    <mergeCell ref="K43:S43"/>
    <mergeCell ref="A6:B6"/>
    <mergeCell ref="D6:J6"/>
    <mergeCell ref="L6:Q6"/>
    <mergeCell ref="R6:S6"/>
    <mergeCell ref="A7:S7"/>
    <mergeCell ref="A8:I8"/>
    <mergeCell ref="K8:S8"/>
    <mergeCell ref="A22:S22"/>
    <mergeCell ref="A23:I23"/>
    <mergeCell ref="K23:S23"/>
    <mergeCell ref="C38:D38"/>
    <mergeCell ref="A42:S42"/>
    <mergeCell ref="C57:D57"/>
    <mergeCell ref="A61:S61"/>
    <mergeCell ref="A62:I62"/>
    <mergeCell ref="K62:S62"/>
    <mergeCell ref="C80:D80"/>
  </mergeCells>
  <phoneticPr fontId="15" type="noConversion"/>
  <dataValidations count="4">
    <dataValidation type="list" allowBlank="1" showInputMessage="1" showErrorMessage="1" sqref="N25:N37 D45:D56 D25:D37 D70:D79 N10:N17 N45:N56 N70:N79" xr:uid="{00000000-0002-0000-0000-000000000000}">
      <formula1>$V$10:$V$13</formula1>
    </dataValidation>
    <dataValidation type="list" allowBlank="1" showInputMessage="1" showErrorMessage="1" sqref="M25:M37 C45:C56 C25:C37 C70:C79 M10:M17 M45:M56 M70:M79" xr:uid="{00000000-0002-0000-0000-000001000000}">
      <formula1>$U$10:$U$14</formula1>
    </dataValidation>
    <dataValidation type="list" allowBlank="1" showInputMessage="1" showErrorMessage="1" sqref="D10:D17" xr:uid="{00000000-0002-0000-0000-000002000000}">
      <formula1>$V$9:$V$13</formula1>
    </dataValidation>
    <dataValidation type="list" allowBlank="1" showInputMessage="1" showErrorMessage="1" sqref="C10:C17" xr:uid="{00000000-0002-0000-0000-000003000000}">
      <formula1>$U$10:$U$15</formula1>
    </dataValidation>
  </dataValidations>
  <pageMargins left="0.39370078740157499" right="0.23622047244094499" top="0.35433070866141703" bottom="0.15748031496063" header="0.118110236220472" footer="0.31496062992126"/>
  <pageSetup paperSize="9" scale="63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36A16-9D4D-704B-8D77-A41DEB699133}">
  <sheetPr>
    <pageSetUpPr fitToPage="1"/>
  </sheetPr>
  <dimension ref="A1:V64"/>
  <sheetViews>
    <sheetView tabSelected="1" topLeftCell="A2" workbookViewId="0">
      <selection activeCell="D37" sqref="D37"/>
    </sheetView>
  </sheetViews>
  <sheetFormatPr baseColWidth="10" defaultColWidth="9.1640625" defaultRowHeight="13" x14ac:dyDescent="0.15"/>
  <cols>
    <col min="1" max="1" width="8" style="84" customWidth="1"/>
    <col min="2" max="2" width="30.6640625" style="1" customWidth="1"/>
    <col min="3" max="3" width="4.6640625" style="6" customWidth="1"/>
    <col min="4" max="4" width="6.6640625" style="1" customWidth="1"/>
    <col min="5" max="8" width="3.6640625" style="6" customWidth="1"/>
    <col min="9" max="9" width="5.6640625" style="6" customWidth="1"/>
    <col min="10" max="10" width="2.5" style="1" customWidth="1"/>
    <col min="11" max="11" width="8.1640625" style="84" customWidth="1"/>
    <col min="12" max="12" width="30.6640625" style="1" customWidth="1"/>
    <col min="13" max="13" width="4.6640625" style="6" customWidth="1"/>
    <col min="14" max="14" width="6.6640625" style="1" customWidth="1"/>
    <col min="15" max="18" width="3.6640625" style="1" customWidth="1"/>
    <col min="19" max="19" width="5.6640625" style="1" customWidth="1"/>
    <col min="20" max="20" width="9.1640625" style="1"/>
    <col min="21" max="21" width="8.6640625" style="1" customWidth="1"/>
    <col min="22" max="16384" width="9.1640625" style="1"/>
  </cols>
  <sheetData>
    <row r="1" spans="1:22" x14ac:dyDescent="0.1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22" x14ac:dyDescent="0.15">
      <c r="A2" s="109" t="s">
        <v>159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22" x14ac:dyDescent="0.15">
      <c r="A3" s="109" t="s">
        <v>160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22" x14ac:dyDescent="0.15">
      <c r="A4" s="73"/>
      <c r="B4" s="104"/>
      <c r="C4" s="104"/>
      <c r="D4" s="104"/>
      <c r="E4" s="104"/>
      <c r="F4" s="104"/>
      <c r="G4" s="104"/>
      <c r="H4" s="104"/>
      <c r="I4" s="104"/>
      <c r="J4" s="104"/>
      <c r="K4" s="73"/>
      <c r="L4" s="104"/>
      <c r="M4" s="104"/>
      <c r="N4" s="104"/>
      <c r="O4" s="104"/>
      <c r="P4" s="104"/>
      <c r="Q4" s="104"/>
      <c r="R4" s="104"/>
      <c r="S4" s="104"/>
    </row>
    <row r="5" spans="1:22" s="2" customFormat="1" ht="15.75" customHeight="1" x14ac:dyDescent="0.2">
      <c r="A5" s="115" t="s">
        <v>1</v>
      </c>
      <c r="B5" s="116"/>
      <c r="C5" s="116"/>
      <c r="D5" s="116"/>
      <c r="E5" s="117">
        <f>H18+R18+H34+R34+H47+R47+H61+R61</f>
        <v>168</v>
      </c>
      <c r="F5" s="117"/>
      <c r="G5" s="118" t="s">
        <v>2</v>
      </c>
      <c r="H5" s="118"/>
      <c r="I5" s="27">
        <f>I18+S18+I34+S34+I47+S47+I61+S61</f>
        <v>240</v>
      </c>
      <c r="J5" s="119" t="s">
        <v>22</v>
      </c>
      <c r="K5" s="119"/>
      <c r="L5" s="119"/>
      <c r="M5" s="119"/>
      <c r="N5" s="119"/>
      <c r="O5" s="119"/>
      <c r="P5" s="119"/>
      <c r="Q5" s="119"/>
      <c r="R5" s="119"/>
      <c r="S5" s="120"/>
    </row>
    <row r="6" spans="1:22" ht="14.5" customHeight="1" x14ac:dyDescent="0.15">
      <c r="A6" s="111" t="s">
        <v>40</v>
      </c>
      <c r="B6" s="112"/>
      <c r="C6" s="28">
        <f>I21+S21+I37+S37+I50+S50+I64+S64</f>
        <v>15</v>
      </c>
      <c r="D6" s="112" t="s">
        <v>39</v>
      </c>
      <c r="E6" s="112"/>
      <c r="F6" s="112"/>
      <c r="G6" s="112"/>
      <c r="H6" s="112"/>
      <c r="I6" s="112"/>
      <c r="J6" s="112"/>
      <c r="K6" s="85">
        <f>((I20+I21+S20+S21+I36+I37+S36+S37+I49+I50+S49+S50+I63+I64+S63+S64)/I5*100)</f>
        <v>16.666666666666664</v>
      </c>
      <c r="L6" s="112" t="s">
        <v>38</v>
      </c>
      <c r="M6" s="112"/>
      <c r="N6" s="112"/>
      <c r="O6" s="112"/>
      <c r="P6" s="112"/>
      <c r="Q6" s="112"/>
      <c r="R6" s="113">
        <f>((I19+S19+I35+S35+I48+S48+I62+S62)/I5)*100</f>
        <v>9.5833333333333339</v>
      </c>
      <c r="S6" s="114"/>
    </row>
    <row r="7" spans="1:22" ht="20" customHeight="1" x14ac:dyDescent="0.15">
      <c r="A7" s="109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spans="1:22" x14ac:dyDescent="0.15">
      <c r="A8" s="110" t="s">
        <v>4</v>
      </c>
      <c r="B8" s="110"/>
      <c r="C8" s="110"/>
      <c r="D8" s="110"/>
      <c r="E8" s="110"/>
      <c r="F8" s="110"/>
      <c r="G8" s="110"/>
      <c r="H8" s="110"/>
      <c r="I8" s="110"/>
      <c r="J8" s="3"/>
      <c r="K8" s="110" t="s">
        <v>5</v>
      </c>
      <c r="L8" s="110"/>
      <c r="M8" s="110"/>
      <c r="N8" s="110"/>
      <c r="O8" s="110"/>
      <c r="P8" s="110"/>
      <c r="Q8" s="110"/>
      <c r="R8" s="110"/>
      <c r="S8" s="110"/>
    </row>
    <row r="9" spans="1:22" s="2" customFormat="1" ht="29.25" customHeight="1" x14ac:dyDescent="0.2">
      <c r="A9" s="7" t="s">
        <v>30</v>
      </c>
      <c r="B9" s="7" t="s">
        <v>25</v>
      </c>
      <c r="C9" s="8" t="s">
        <v>26</v>
      </c>
      <c r="D9" s="10" t="s">
        <v>21</v>
      </c>
      <c r="E9" s="8" t="s">
        <v>6</v>
      </c>
      <c r="F9" s="8" t="s">
        <v>7</v>
      </c>
      <c r="G9" s="8" t="s">
        <v>8</v>
      </c>
      <c r="H9" s="18" t="s">
        <v>9</v>
      </c>
      <c r="I9" s="8" t="s">
        <v>10</v>
      </c>
      <c r="J9" s="9"/>
      <c r="K9" s="7" t="s">
        <v>30</v>
      </c>
      <c r="L9" s="7" t="s">
        <v>25</v>
      </c>
      <c r="M9" s="8" t="s">
        <v>26</v>
      </c>
      <c r="N9" s="10" t="s">
        <v>21</v>
      </c>
      <c r="O9" s="8" t="s">
        <v>6</v>
      </c>
      <c r="P9" s="8" t="s">
        <v>7</v>
      </c>
      <c r="Q9" s="8" t="s">
        <v>8</v>
      </c>
      <c r="R9" s="18" t="s">
        <v>9</v>
      </c>
      <c r="S9" s="8" t="s">
        <v>10</v>
      </c>
      <c r="U9" s="30" t="s">
        <v>27</v>
      </c>
      <c r="V9" s="30" t="s">
        <v>21</v>
      </c>
    </row>
    <row r="10" spans="1:22" x14ac:dyDescent="0.15">
      <c r="A10" s="74" t="s">
        <v>41</v>
      </c>
      <c r="B10" s="58" t="s">
        <v>195</v>
      </c>
      <c r="C10" s="59" t="s">
        <v>33</v>
      </c>
      <c r="D10" s="59" t="s">
        <v>23</v>
      </c>
      <c r="E10" s="59">
        <v>6</v>
      </c>
      <c r="F10" s="59">
        <v>2</v>
      </c>
      <c r="G10" s="59">
        <v>0</v>
      </c>
      <c r="H10" s="60">
        <f>E10+(F10+G10)/2</f>
        <v>7</v>
      </c>
      <c r="I10" s="59">
        <v>10</v>
      </c>
      <c r="J10" s="61"/>
      <c r="K10" s="74" t="s">
        <v>50</v>
      </c>
      <c r="L10" s="58" t="s">
        <v>201</v>
      </c>
      <c r="M10" s="59" t="s">
        <v>33</v>
      </c>
      <c r="N10" s="59" t="s">
        <v>23</v>
      </c>
      <c r="O10" s="59">
        <v>6</v>
      </c>
      <c r="P10" s="59">
        <v>2</v>
      </c>
      <c r="Q10" s="59">
        <v>0</v>
      </c>
      <c r="R10" s="60">
        <f t="shared" ref="R10:R17" si="0">O10+(P10+Q10)/2</f>
        <v>7</v>
      </c>
      <c r="S10" s="59">
        <v>10</v>
      </c>
      <c r="U10" s="31" t="s">
        <v>33</v>
      </c>
      <c r="V10" s="31" t="s">
        <v>23</v>
      </c>
    </row>
    <row r="11" spans="1:22" x14ac:dyDescent="0.15">
      <c r="A11" s="74" t="s">
        <v>42</v>
      </c>
      <c r="B11" s="58" t="s">
        <v>43</v>
      </c>
      <c r="C11" s="59" t="s">
        <v>33</v>
      </c>
      <c r="D11" s="59" t="s">
        <v>23</v>
      </c>
      <c r="E11" s="59">
        <v>0</v>
      </c>
      <c r="F11" s="59">
        <v>0</v>
      </c>
      <c r="G11" s="59">
        <v>2</v>
      </c>
      <c r="H11" s="60">
        <f t="shared" ref="H11:H17" si="1">E11+(F11+G11)/2</f>
        <v>1</v>
      </c>
      <c r="I11" s="59">
        <v>4</v>
      </c>
      <c r="J11" s="61"/>
      <c r="K11" s="74" t="s">
        <v>51</v>
      </c>
      <c r="L11" s="58" t="s">
        <v>52</v>
      </c>
      <c r="M11" s="59" t="s">
        <v>33</v>
      </c>
      <c r="N11" s="59" t="s">
        <v>23</v>
      </c>
      <c r="O11" s="59">
        <v>0</v>
      </c>
      <c r="P11" s="59">
        <v>0</v>
      </c>
      <c r="Q11" s="59">
        <v>2</v>
      </c>
      <c r="R11" s="60">
        <f t="shared" si="0"/>
        <v>1</v>
      </c>
      <c r="S11" s="59">
        <v>4</v>
      </c>
      <c r="U11" s="31" t="s">
        <v>31</v>
      </c>
      <c r="V11" s="31" t="s">
        <v>20</v>
      </c>
    </row>
    <row r="12" spans="1:22" x14ac:dyDescent="0.15">
      <c r="A12" s="74" t="s">
        <v>44</v>
      </c>
      <c r="B12" s="58" t="s">
        <v>196</v>
      </c>
      <c r="C12" s="59" t="s">
        <v>33</v>
      </c>
      <c r="D12" s="59" t="s">
        <v>23</v>
      </c>
      <c r="E12" s="59">
        <v>4</v>
      </c>
      <c r="F12" s="59">
        <v>0</v>
      </c>
      <c r="G12" s="59">
        <v>0</v>
      </c>
      <c r="H12" s="60">
        <f t="shared" si="1"/>
        <v>4</v>
      </c>
      <c r="I12" s="59">
        <v>6</v>
      </c>
      <c r="J12" s="61"/>
      <c r="K12" s="74" t="s">
        <v>53</v>
      </c>
      <c r="L12" s="58" t="s">
        <v>202</v>
      </c>
      <c r="M12" s="59" t="s">
        <v>33</v>
      </c>
      <c r="N12" s="59" t="s">
        <v>23</v>
      </c>
      <c r="O12" s="59">
        <v>4</v>
      </c>
      <c r="P12" s="59">
        <v>0</v>
      </c>
      <c r="Q12" s="59">
        <v>0</v>
      </c>
      <c r="R12" s="60">
        <f t="shared" si="0"/>
        <v>4</v>
      </c>
      <c r="S12" s="59">
        <v>6</v>
      </c>
      <c r="U12" s="31" t="s">
        <v>32</v>
      </c>
      <c r="V12" s="31"/>
    </row>
    <row r="13" spans="1:22" x14ac:dyDescent="0.15">
      <c r="A13" s="74" t="s">
        <v>45</v>
      </c>
      <c r="B13" s="58" t="s">
        <v>197</v>
      </c>
      <c r="C13" s="59" t="s">
        <v>33</v>
      </c>
      <c r="D13" s="59" t="s">
        <v>23</v>
      </c>
      <c r="E13" s="59">
        <v>4</v>
      </c>
      <c r="F13" s="59">
        <v>0</v>
      </c>
      <c r="G13" s="59">
        <v>0</v>
      </c>
      <c r="H13" s="60">
        <f t="shared" si="1"/>
        <v>4</v>
      </c>
      <c r="I13" s="59">
        <v>6</v>
      </c>
      <c r="J13" s="61"/>
      <c r="K13" s="74" t="s">
        <v>54</v>
      </c>
      <c r="L13" s="58" t="s">
        <v>203</v>
      </c>
      <c r="M13" s="59" t="s">
        <v>33</v>
      </c>
      <c r="N13" s="59" t="s">
        <v>23</v>
      </c>
      <c r="O13" s="59">
        <v>4</v>
      </c>
      <c r="P13" s="59">
        <v>0</v>
      </c>
      <c r="Q13" s="59">
        <v>0</v>
      </c>
      <c r="R13" s="60">
        <f t="shared" si="0"/>
        <v>4</v>
      </c>
      <c r="S13" s="59">
        <v>6</v>
      </c>
      <c r="U13" s="31" t="s">
        <v>36</v>
      </c>
      <c r="V13" s="31"/>
    </row>
    <row r="14" spans="1:22" x14ac:dyDescent="0.15">
      <c r="A14" s="75" t="s">
        <v>46</v>
      </c>
      <c r="B14" s="62" t="s">
        <v>198</v>
      </c>
      <c r="C14" s="63" t="s">
        <v>32</v>
      </c>
      <c r="D14" s="63" t="s">
        <v>20</v>
      </c>
      <c r="E14" s="63">
        <v>2</v>
      </c>
      <c r="F14" s="63">
        <v>0</v>
      </c>
      <c r="G14" s="63">
        <v>0</v>
      </c>
      <c r="H14" s="106">
        <f t="shared" si="1"/>
        <v>2</v>
      </c>
      <c r="I14" s="63">
        <v>1</v>
      </c>
      <c r="J14" s="61"/>
      <c r="K14" s="75" t="s">
        <v>55</v>
      </c>
      <c r="L14" s="62" t="s">
        <v>56</v>
      </c>
      <c r="M14" s="63" t="s">
        <v>32</v>
      </c>
      <c r="N14" s="63" t="s">
        <v>20</v>
      </c>
      <c r="O14" s="63">
        <v>2</v>
      </c>
      <c r="P14" s="63">
        <v>0</v>
      </c>
      <c r="Q14" s="63">
        <v>0</v>
      </c>
      <c r="R14" s="106">
        <f t="shared" si="0"/>
        <v>2</v>
      </c>
      <c r="S14" s="63">
        <v>1</v>
      </c>
    </row>
    <row r="15" spans="1:22" x14ac:dyDescent="0.15">
      <c r="A15" s="75" t="s">
        <v>47</v>
      </c>
      <c r="B15" s="62" t="s">
        <v>28</v>
      </c>
      <c r="C15" s="63" t="s">
        <v>32</v>
      </c>
      <c r="D15" s="63" t="s">
        <v>20</v>
      </c>
      <c r="E15" s="63">
        <v>2</v>
      </c>
      <c r="F15" s="63">
        <v>0</v>
      </c>
      <c r="G15" s="63">
        <v>0</v>
      </c>
      <c r="H15" s="106">
        <f t="shared" si="1"/>
        <v>2</v>
      </c>
      <c r="I15" s="63">
        <v>1</v>
      </c>
      <c r="J15" s="61"/>
      <c r="K15" s="75" t="s">
        <v>57</v>
      </c>
      <c r="L15" s="62" t="s">
        <v>29</v>
      </c>
      <c r="M15" s="63" t="s">
        <v>32</v>
      </c>
      <c r="N15" s="63" t="s">
        <v>20</v>
      </c>
      <c r="O15" s="63">
        <v>2</v>
      </c>
      <c r="P15" s="63">
        <v>0</v>
      </c>
      <c r="Q15" s="63">
        <v>0</v>
      </c>
      <c r="R15" s="106">
        <f t="shared" si="0"/>
        <v>2</v>
      </c>
      <c r="S15" s="63">
        <v>1</v>
      </c>
    </row>
    <row r="16" spans="1:22" x14ac:dyDescent="0.15">
      <c r="A16" s="75" t="s">
        <v>48</v>
      </c>
      <c r="B16" s="62" t="s">
        <v>199</v>
      </c>
      <c r="C16" s="63" t="s">
        <v>32</v>
      </c>
      <c r="D16" s="63" t="s">
        <v>20</v>
      </c>
      <c r="E16" s="63">
        <v>2</v>
      </c>
      <c r="F16" s="63">
        <v>0</v>
      </c>
      <c r="G16" s="63">
        <v>0</v>
      </c>
      <c r="H16" s="106">
        <f t="shared" si="1"/>
        <v>2</v>
      </c>
      <c r="I16" s="63">
        <v>1</v>
      </c>
      <c r="J16" s="61"/>
      <c r="K16" s="75" t="s">
        <v>58</v>
      </c>
      <c r="L16" s="62" t="s">
        <v>204</v>
      </c>
      <c r="M16" s="63" t="s">
        <v>32</v>
      </c>
      <c r="N16" s="63" t="s">
        <v>20</v>
      </c>
      <c r="O16" s="63">
        <v>2</v>
      </c>
      <c r="P16" s="63">
        <v>0</v>
      </c>
      <c r="Q16" s="63">
        <v>0</v>
      </c>
      <c r="R16" s="106">
        <f t="shared" si="0"/>
        <v>2</v>
      </c>
      <c r="S16" s="63">
        <v>1</v>
      </c>
    </row>
    <row r="17" spans="1:19" x14ac:dyDescent="0.15">
      <c r="A17" s="75" t="s">
        <v>49</v>
      </c>
      <c r="B17" s="62" t="s">
        <v>200</v>
      </c>
      <c r="C17" s="63" t="s">
        <v>32</v>
      </c>
      <c r="D17" s="63" t="s">
        <v>20</v>
      </c>
      <c r="E17" s="63">
        <v>2</v>
      </c>
      <c r="F17" s="63">
        <v>0</v>
      </c>
      <c r="G17" s="63">
        <v>0</v>
      </c>
      <c r="H17" s="106">
        <f t="shared" si="1"/>
        <v>2</v>
      </c>
      <c r="I17" s="63">
        <v>1</v>
      </c>
      <c r="J17" s="64"/>
      <c r="K17" s="75" t="s">
        <v>59</v>
      </c>
      <c r="L17" s="62" t="s">
        <v>205</v>
      </c>
      <c r="M17" s="63" t="s">
        <v>32</v>
      </c>
      <c r="N17" s="63" t="s">
        <v>20</v>
      </c>
      <c r="O17" s="63">
        <v>2</v>
      </c>
      <c r="P17" s="63">
        <v>0</v>
      </c>
      <c r="Q17" s="63">
        <v>0</v>
      </c>
      <c r="R17" s="106">
        <f t="shared" si="0"/>
        <v>2</v>
      </c>
      <c r="S17" s="63">
        <v>1</v>
      </c>
    </row>
    <row r="18" spans="1:19" x14ac:dyDescent="0.15">
      <c r="A18" s="76"/>
      <c r="B18" s="15" t="s">
        <v>24</v>
      </c>
      <c r="C18" s="105"/>
      <c r="D18" s="4"/>
      <c r="E18" s="17">
        <f>SUM(E10:E17)</f>
        <v>22</v>
      </c>
      <c r="F18" s="17">
        <f>SUM(F10:F17)</f>
        <v>2</v>
      </c>
      <c r="G18" s="17">
        <f>SUM(G10:G17)</f>
        <v>2</v>
      </c>
      <c r="H18" s="17">
        <f>SUM(H10:H17)</f>
        <v>24</v>
      </c>
      <c r="I18" s="17">
        <f>SUM(I10:I17)</f>
        <v>30</v>
      </c>
      <c r="K18" s="76"/>
      <c r="L18" s="15" t="s">
        <v>24</v>
      </c>
      <c r="M18" s="105"/>
      <c r="N18" s="4"/>
      <c r="O18" s="17">
        <f>SUM(O10:O17)</f>
        <v>22</v>
      </c>
      <c r="P18" s="17">
        <f>SUM(P10:P17)</f>
        <v>2</v>
      </c>
      <c r="Q18" s="17">
        <f>SUM(Q10:Q17)</f>
        <v>2</v>
      </c>
      <c r="R18" s="17">
        <f>SUM(R10:R17)</f>
        <v>24</v>
      </c>
      <c r="S18" s="17">
        <f>SUM(S10:S17)</f>
        <v>30</v>
      </c>
    </row>
    <row r="19" spans="1:19" x14ac:dyDescent="0.15">
      <c r="A19" s="76"/>
      <c r="B19" s="16" t="s">
        <v>35</v>
      </c>
      <c r="C19" s="5"/>
      <c r="D19" s="4"/>
      <c r="E19" s="14"/>
      <c r="F19" s="14"/>
      <c r="G19" s="14"/>
      <c r="H19" s="14"/>
      <c r="I19" s="17">
        <f>SUMIF(D10:D17,"=UE",I10:I17)</f>
        <v>4</v>
      </c>
      <c r="K19" s="76"/>
      <c r="L19" s="16" t="s">
        <v>35</v>
      </c>
      <c r="M19" s="5"/>
      <c r="N19" s="4"/>
      <c r="O19" s="14"/>
      <c r="P19" s="14"/>
      <c r="Q19" s="14"/>
      <c r="R19" s="14"/>
      <c r="S19" s="17">
        <f>SUMIF(N10:N17,"=UE",S10:S17)</f>
        <v>4</v>
      </c>
    </row>
    <row r="20" spans="1:19" x14ac:dyDescent="0.15">
      <c r="A20" s="77"/>
      <c r="B20" s="22" t="s">
        <v>34</v>
      </c>
      <c r="C20" s="11"/>
      <c r="D20" s="12"/>
      <c r="E20" s="13"/>
      <c r="F20" s="13"/>
      <c r="G20" s="13"/>
      <c r="H20" s="13"/>
      <c r="I20" s="23">
        <f>SUMIF(C10:C17,"=S",I10:I17)</f>
        <v>0</v>
      </c>
      <c r="K20" s="77"/>
      <c r="L20" s="22" t="s">
        <v>34</v>
      </c>
      <c r="M20" s="11"/>
      <c r="N20" s="12"/>
      <c r="O20" s="13"/>
      <c r="P20" s="13"/>
      <c r="Q20" s="13"/>
      <c r="R20" s="13"/>
      <c r="S20" s="23">
        <f>SUMIF(M10:M17,"=S",S10:S17)</f>
        <v>0</v>
      </c>
    </row>
    <row r="21" spans="1:19" x14ac:dyDescent="0.15">
      <c r="A21" s="77"/>
      <c r="B21" s="22" t="s">
        <v>37</v>
      </c>
      <c r="C21" s="11"/>
      <c r="D21" s="12"/>
      <c r="E21" s="13"/>
      <c r="F21" s="13"/>
      <c r="G21" s="13"/>
      <c r="H21" s="13"/>
      <c r="I21" s="23">
        <f>SUMIF(C10:C17,"=ÜS",I10:I17)</f>
        <v>0</v>
      </c>
      <c r="K21" s="77"/>
      <c r="L21" s="22" t="s">
        <v>37</v>
      </c>
      <c r="M21" s="11"/>
      <c r="N21" s="12"/>
      <c r="O21" s="13"/>
      <c r="P21" s="13"/>
      <c r="Q21" s="13"/>
      <c r="R21" s="13"/>
      <c r="S21" s="23">
        <f>SUMIF(M10:M17,"=ÜS",S10:S17)</f>
        <v>0</v>
      </c>
    </row>
    <row r="22" spans="1:19" ht="20" customHeight="1" x14ac:dyDescent="0.15">
      <c r="A22" s="109" t="s">
        <v>11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1:19" x14ac:dyDescent="0.15">
      <c r="A23" s="110" t="s">
        <v>12</v>
      </c>
      <c r="B23" s="110"/>
      <c r="C23" s="110"/>
      <c r="D23" s="110"/>
      <c r="E23" s="110"/>
      <c r="F23" s="110"/>
      <c r="G23" s="110"/>
      <c r="H23" s="110"/>
      <c r="I23" s="110"/>
      <c r="J23" s="3"/>
      <c r="K23" s="110" t="s">
        <v>13</v>
      </c>
      <c r="L23" s="110"/>
      <c r="M23" s="110"/>
      <c r="N23" s="110"/>
      <c r="O23" s="110"/>
      <c r="P23" s="110"/>
      <c r="Q23" s="110"/>
      <c r="R23" s="110"/>
      <c r="S23" s="110"/>
    </row>
    <row r="24" spans="1:19" s="2" customFormat="1" ht="28" x14ac:dyDescent="0.2">
      <c r="A24" s="7" t="s">
        <v>30</v>
      </c>
      <c r="B24" s="7" t="s">
        <v>25</v>
      </c>
      <c r="C24" s="8" t="s">
        <v>26</v>
      </c>
      <c r="D24" s="10" t="s">
        <v>21</v>
      </c>
      <c r="E24" s="8" t="s">
        <v>6</v>
      </c>
      <c r="F24" s="8" t="s">
        <v>7</v>
      </c>
      <c r="G24" s="8" t="s">
        <v>8</v>
      </c>
      <c r="H24" s="19" t="s">
        <v>9</v>
      </c>
      <c r="I24" s="8" t="s">
        <v>10</v>
      </c>
      <c r="J24" s="9"/>
      <c r="K24" s="7" t="s">
        <v>30</v>
      </c>
      <c r="L24" s="7" t="s">
        <v>25</v>
      </c>
      <c r="M24" s="8" t="s">
        <v>26</v>
      </c>
      <c r="N24" s="10" t="s">
        <v>21</v>
      </c>
      <c r="O24" s="8" t="s">
        <v>6</v>
      </c>
      <c r="P24" s="8" t="s">
        <v>7</v>
      </c>
      <c r="Q24" s="8" t="s">
        <v>8</v>
      </c>
      <c r="R24" s="19" t="s">
        <v>9</v>
      </c>
      <c r="S24" s="8" t="s">
        <v>10</v>
      </c>
    </row>
    <row r="25" spans="1:19" x14ac:dyDescent="0.15">
      <c r="A25" s="74" t="s">
        <v>60</v>
      </c>
      <c r="B25" s="58" t="s">
        <v>61</v>
      </c>
      <c r="C25" s="59" t="s">
        <v>33</v>
      </c>
      <c r="D25" s="59" t="s">
        <v>23</v>
      </c>
      <c r="E25" s="59">
        <v>4</v>
      </c>
      <c r="F25" s="59">
        <v>0</v>
      </c>
      <c r="G25" s="59">
        <v>0</v>
      </c>
      <c r="H25" s="60">
        <f t="shared" ref="H25:H33" si="2">E25+(F25+G25)/2</f>
        <v>4</v>
      </c>
      <c r="I25" s="59">
        <v>5</v>
      </c>
      <c r="J25" s="61"/>
      <c r="K25" s="74" t="s">
        <v>78</v>
      </c>
      <c r="L25" s="58" t="s">
        <v>210</v>
      </c>
      <c r="M25" s="59" t="s">
        <v>33</v>
      </c>
      <c r="N25" s="59" t="s">
        <v>23</v>
      </c>
      <c r="O25" s="59">
        <v>3</v>
      </c>
      <c r="P25" s="59">
        <v>0</v>
      </c>
      <c r="Q25" s="59">
        <v>0</v>
      </c>
      <c r="R25" s="60">
        <f t="shared" ref="R25:R33" si="3">O25+(P25+Q25)/2</f>
        <v>3</v>
      </c>
      <c r="S25" s="59">
        <v>4</v>
      </c>
    </row>
    <row r="26" spans="1:19" x14ac:dyDescent="0.15">
      <c r="A26" s="74" t="s">
        <v>62</v>
      </c>
      <c r="B26" s="58" t="s">
        <v>63</v>
      </c>
      <c r="C26" s="59" t="s">
        <v>33</v>
      </c>
      <c r="D26" s="59" t="s">
        <v>23</v>
      </c>
      <c r="E26" s="59">
        <v>0</v>
      </c>
      <c r="F26" s="59">
        <v>0</v>
      </c>
      <c r="G26" s="59">
        <v>2</v>
      </c>
      <c r="H26" s="60">
        <f t="shared" si="2"/>
        <v>1</v>
      </c>
      <c r="I26" s="59">
        <v>2</v>
      </c>
      <c r="J26" s="61"/>
      <c r="K26" s="74" t="s">
        <v>79</v>
      </c>
      <c r="L26" s="58" t="s">
        <v>211</v>
      </c>
      <c r="M26" s="59" t="s">
        <v>33</v>
      </c>
      <c r="N26" s="59" t="s">
        <v>23</v>
      </c>
      <c r="O26" s="59">
        <v>0</v>
      </c>
      <c r="P26" s="59">
        <v>0</v>
      </c>
      <c r="Q26" s="59">
        <v>2</v>
      </c>
      <c r="R26" s="60">
        <f t="shared" si="3"/>
        <v>1</v>
      </c>
      <c r="S26" s="59">
        <v>2</v>
      </c>
    </row>
    <row r="27" spans="1:19" x14ac:dyDescent="0.15">
      <c r="A27" s="74" t="s">
        <v>64</v>
      </c>
      <c r="B27" s="58" t="s">
        <v>65</v>
      </c>
      <c r="C27" s="59" t="s">
        <v>33</v>
      </c>
      <c r="D27" s="59" t="s">
        <v>23</v>
      </c>
      <c r="E27" s="59">
        <v>4</v>
      </c>
      <c r="F27" s="59">
        <v>0</v>
      </c>
      <c r="G27" s="59">
        <v>0</v>
      </c>
      <c r="H27" s="60">
        <f t="shared" si="2"/>
        <v>4</v>
      </c>
      <c r="I27" s="59">
        <v>6</v>
      </c>
      <c r="J27" s="61"/>
      <c r="K27" s="74" t="s">
        <v>80</v>
      </c>
      <c r="L27" s="58" t="s">
        <v>81</v>
      </c>
      <c r="M27" s="59" t="s">
        <v>33</v>
      </c>
      <c r="N27" s="59" t="s">
        <v>23</v>
      </c>
      <c r="O27" s="59">
        <v>4</v>
      </c>
      <c r="P27" s="59">
        <v>0</v>
      </c>
      <c r="Q27" s="59">
        <v>0</v>
      </c>
      <c r="R27" s="60">
        <f t="shared" si="3"/>
        <v>4</v>
      </c>
      <c r="S27" s="59">
        <v>5</v>
      </c>
    </row>
    <row r="28" spans="1:19" x14ac:dyDescent="0.15">
      <c r="A28" s="74" t="s">
        <v>66</v>
      </c>
      <c r="B28" s="58" t="s">
        <v>67</v>
      </c>
      <c r="C28" s="59" t="s">
        <v>33</v>
      </c>
      <c r="D28" s="59" t="s">
        <v>23</v>
      </c>
      <c r="E28" s="59">
        <v>3</v>
      </c>
      <c r="F28" s="59">
        <v>0</v>
      </c>
      <c r="G28" s="59">
        <v>0</v>
      </c>
      <c r="H28" s="60">
        <f t="shared" si="2"/>
        <v>3</v>
      </c>
      <c r="I28" s="59">
        <v>3</v>
      </c>
      <c r="J28" s="61"/>
      <c r="K28" s="74" t="s">
        <v>82</v>
      </c>
      <c r="L28" s="58" t="s">
        <v>83</v>
      </c>
      <c r="M28" s="59" t="s">
        <v>33</v>
      </c>
      <c r="N28" s="59" t="s">
        <v>23</v>
      </c>
      <c r="O28" s="59">
        <v>4</v>
      </c>
      <c r="P28" s="59">
        <v>0</v>
      </c>
      <c r="Q28" s="59">
        <v>0</v>
      </c>
      <c r="R28" s="60">
        <f t="shared" si="3"/>
        <v>4</v>
      </c>
      <c r="S28" s="59">
        <v>5</v>
      </c>
    </row>
    <row r="29" spans="1:19" x14ac:dyDescent="0.15">
      <c r="A29" s="74" t="s">
        <v>68</v>
      </c>
      <c r="B29" s="58" t="s">
        <v>69</v>
      </c>
      <c r="C29" s="59" t="s">
        <v>33</v>
      </c>
      <c r="D29" s="59" t="s">
        <v>23</v>
      </c>
      <c r="E29" s="59">
        <v>1</v>
      </c>
      <c r="F29" s="59">
        <v>2</v>
      </c>
      <c r="G29" s="59">
        <v>0</v>
      </c>
      <c r="H29" s="60">
        <f t="shared" si="2"/>
        <v>2</v>
      </c>
      <c r="I29" s="59">
        <v>2</v>
      </c>
      <c r="J29" s="61"/>
      <c r="K29" s="74" t="s">
        <v>84</v>
      </c>
      <c r="L29" s="58" t="s">
        <v>85</v>
      </c>
      <c r="M29" s="59" t="s">
        <v>33</v>
      </c>
      <c r="N29" s="59" t="s">
        <v>23</v>
      </c>
      <c r="O29" s="59">
        <v>1</v>
      </c>
      <c r="P29" s="59">
        <v>2</v>
      </c>
      <c r="Q29" s="59">
        <v>0</v>
      </c>
      <c r="R29" s="60">
        <f t="shared" si="3"/>
        <v>2</v>
      </c>
      <c r="S29" s="59">
        <v>2</v>
      </c>
    </row>
    <row r="30" spans="1:19" x14ac:dyDescent="0.15">
      <c r="A30" s="74" t="s">
        <v>70</v>
      </c>
      <c r="B30" s="58" t="s">
        <v>71</v>
      </c>
      <c r="C30" s="59" t="s">
        <v>33</v>
      </c>
      <c r="D30" s="59" t="s">
        <v>23</v>
      </c>
      <c r="E30" s="59">
        <v>3</v>
      </c>
      <c r="F30" s="59">
        <v>0</v>
      </c>
      <c r="G30" s="59">
        <v>0</v>
      </c>
      <c r="H30" s="60">
        <f t="shared" si="2"/>
        <v>3</v>
      </c>
      <c r="I30" s="59">
        <v>3</v>
      </c>
      <c r="J30" s="61"/>
      <c r="K30" s="74" t="s">
        <v>86</v>
      </c>
      <c r="L30" s="58" t="s">
        <v>212</v>
      </c>
      <c r="M30" s="59" t="s">
        <v>33</v>
      </c>
      <c r="N30" s="59" t="s">
        <v>23</v>
      </c>
      <c r="O30" s="59">
        <v>3</v>
      </c>
      <c r="P30" s="59">
        <v>0</v>
      </c>
      <c r="Q30" s="59">
        <v>0</v>
      </c>
      <c r="R30" s="60">
        <f t="shared" si="3"/>
        <v>3</v>
      </c>
      <c r="S30" s="59">
        <v>3</v>
      </c>
    </row>
    <row r="31" spans="1:19" ht="13" customHeight="1" x14ac:dyDescent="0.15">
      <c r="A31" s="74" t="s">
        <v>72</v>
      </c>
      <c r="B31" s="58" t="s">
        <v>73</v>
      </c>
      <c r="C31" s="59" t="s">
        <v>33</v>
      </c>
      <c r="D31" s="59" t="s">
        <v>23</v>
      </c>
      <c r="E31" s="59">
        <v>3</v>
      </c>
      <c r="F31" s="59">
        <v>0</v>
      </c>
      <c r="G31" s="59">
        <v>0</v>
      </c>
      <c r="H31" s="60">
        <f t="shared" si="2"/>
        <v>3</v>
      </c>
      <c r="I31" s="59">
        <v>3</v>
      </c>
      <c r="J31" s="61"/>
      <c r="K31" s="74" t="s">
        <v>87</v>
      </c>
      <c r="L31" s="58" t="s">
        <v>88</v>
      </c>
      <c r="M31" s="59" t="s">
        <v>33</v>
      </c>
      <c r="N31" s="59" t="s">
        <v>23</v>
      </c>
      <c r="O31" s="59">
        <v>3</v>
      </c>
      <c r="P31" s="59">
        <v>0</v>
      </c>
      <c r="Q31" s="59">
        <v>0</v>
      </c>
      <c r="R31" s="60">
        <f t="shared" si="3"/>
        <v>3</v>
      </c>
      <c r="S31" s="59">
        <v>3</v>
      </c>
    </row>
    <row r="32" spans="1:19" x14ac:dyDescent="0.15">
      <c r="A32" s="78" t="s">
        <v>74</v>
      </c>
      <c r="B32" s="68" t="s">
        <v>206</v>
      </c>
      <c r="C32" s="69" t="s">
        <v>31</v>
      </c>
      <c r="D32" s="69" t="s">
        <v>23</v>
      </c>
      <c r="E32" s="69">
        <v>2</v>
      </c>
      <c r="F32" s="69">
        <v>0</v>
      </c>
      <c r="G32" s="69">
        <v>0</v>
      </c>
      <c r="H32" s="70">
        <f t="shared" si="2"/>
        <v>2</v>
      </c>
      <c r="I32" s="69">
        <v>3</v>
      </c>
      <c r="J32" s="61"/>
      <c r="K32" s="78" t="s">
        <v>89</v>
      </c>
      <c r="L32" s="68" t="s">
        <v>207</v>
      </c>
      <c r="M32" s="69" t="s">
        <v>31</v>
      </c>
      <c r="N32" s="69" t="s">
        <v>23</v>
      </c>
      <c r="O32" s="69">
        <v>2</v>
      </c>
      <c r="P32" s="69">
        <v>0</v>
      </c>
      <c r="Q32" s="69">
        <v>0</v>
      </c>
      <c r="R32" s="70">
        <f t="shared" si="3"/>
        <v>2</v>
      </c>
      <c r="S32" s="69">
        <v>3</v>
      </c>
    </row>
    <row r="33" spans="1:19" x14ac:dyDescent="0.15">
      <c r="A33" s="100" t="s">
        <v>156</v>
      </c>
      <c r="B33" s="101" t="s">
        <v>208</v>
      </c>
      <c r="C33" s="102" t="s">
        <v>36</v>
      </c>
      <c r="D33" s="102" t="s">
        <v>20</v>
      </c>
      <c r="E33" s="102">
        <v>2</v>
      </c>
      <c r="F33" s="102">
        <v>0</v>
      </c>
      <c r="G33" s="102">
        <v>0</v>
      </c>
      <c r="H33" s="103">
        <f t="shared" si="2"/>
        <v>2</v>
      </c>
      <c r="I33" s="102">
        <v>3</v>
      </c>
      <c r="J33" s="61"/>
      <c r="K33" s="100" t="s">
        <v>157</v>
      </c>
      <c r="L33" s="101" t="s">
        <v>209</v>
      </c>
      <c r="M33" s="102" t="s">
        <v>36</v>
      </c>
      <c r="N33" s="102" t="s">
        <v>20</v>
      </c>
      <c r="O33" s="102">
        <v>2</v>
      </c>
      <c r="P33" s="102">
        <v>0</v>
      </c>
      <c r="Q33" s="102">
        <v>0</v>
      </c>
      <c r="R33" s="103">
        <f t="shared" si="3"/>
        <v>2</v>
      </c>
      <c r="S33" s="102">
        <v>3</v>
      </c>
    </row>
    <row r="34" spans="1:19" x14ac:dyDescent="0.15">
      <c r="A34" s="80"/>
      <c r="B34" s="24" t="s">
        <v>24</v>
      </c>
      <c r="C34" s="107" t="s">
        <v>24</v>
      </c>
      <c r="D34" s="108"/>
      <c r="E34" s="32">
        <f>SUM(E25:E33)</f>
        <v>22</v>
      </c>
      <c r="F34" s="32">
        <f>SUM(F25:F33)</f>
        <v>2</v>
      </c>
      <c r="G34" s="32">
        <f>SUM(G25:G33)</f>
        <v>2</v>
      </c>
      <c r="H34" s="32">
        <f>SUM(H25:H33)</f>
        <v>24</v>
      </c>
      <c r="I34" s="32">
        <f>SUM(I25:I33)</f>
        <v>30</v>
      </c>
      <c r="J34" s="20"/>
      <c r="K34" s="80"/>
      <c r="L34" s="24" t="s">
        <v>24</v>
      </c>
      <c r="M34" s="25"/>
      <c r="N34" s="26"/>
      <c r="O34" s="32">
        <f>SUM(O25:O33)</f>
        <v>22</v>
      </c>
      <c r="P34" s="32">
        <f>SUM(P25:P33)</f>
        <v>2</v>
      </c>
      <c r="Q34" s="32">
        <f>SUM(Q25:Q33)</f>
        <v>2</v>
      </c>
      <c r="R34" s="32">
        <f>SUM(R25:R33)</f>
        <v>24</v>
      </c>
      <c r="S34" s="32">
        <f>SUM(S25:S33)</f>
        <v>30</v>
      </c>
    </row>
    <row r="35" spans="1:19" x14ac:dyDescent="0.15">
      <c r="A35" s="76"/>
      <c r="B35" s="16" t="s">
        <v>35</v>
      </c>
      <c r="C35" s="5"/>
      <c r="D35" s="4"/>
      <c r="E35" s="5"/>
      <c r="F35" s="5"/>
      <c r="G35" s="5"/>
      <c r="H35" s="5"/>
      <c r="I35" s="105">
        <f>SUMIF(D25:D33,"=UE",I25:I33)</f>
        <v>3</v>
      </c>
      <c r="J35" s="29"/>
      <c r="K35" s="76"/>
      <c r="L35" s="16" t="s">
        <v>35</v>
      </c>
      <c r="M35" s="5"/>
      <c r="N35" s="4"/>
      <c r="O35" s="4"/>
      <c r="P35" s="4"/>
      <c r="Q35" s="4"/>
      <c r="R35" s="4"/>
      <c r="S35" s="105">
        <f>SUMIF(N25:N33,"=UE",S25:S33)</f>
        <v>3</v>
      </c>
    </row>
    <row r="36" spans="1:19" x14ac:dyDescent="0.15">
      <c r="A36" s="76"/>
      <c r="B36" s="22" t="s">
        <v>34</v>
      </c>
      <c r="C36" s="5"/>
      <c r="D36" s="4"/>
      <c r="E36" s="5"/>
      <c r="F36" s="5"/>
      <c r="G36" s="5"/>
      <c r="H36" s="5"/>
      <c r="I36" s="105">
        <f>SUMIF(C25:C33,"=S",I25:I33)</f>
        <v>3</v>
      </c>
      <c r="J36" s="29"/>
      <c r="K36" s="76"/>
      <c r="L36" s="22" t="s">
        <v>34</v>
      </c>
      <c r="M36" s="5"/>
      <c r="N36" s="4"/>
      <c r="O36" s="4"/>
      <c r="P36" s="4"/>
      <c r="Q36" s="4"/>
      <c r="R36" s="4"/>
      <c r="S36" s="105">
        <f>SUMIF(M25:M33,"=S",S25:S33)</f>
        <v>3</v>
      </c>
    </row>
    <row r="37" spans="1:19" x14ac:dyDescent="0.15">
      <c r="A37" s="76"/>
      <c r="B37" s="21" t="s">
        <v>37</v>
      </c>
      <c r="C37" s="5"/>
      <c r="D37" s="4"/>
      <c r="E37" s="5"/>
      <c r="F37" s="5"/>
      <c r="G37" s="5"/>
      <c r="H37" s="5"/>
      <c r="I37" s="105">
        <f>SUMIF(C25:C33,"=ÜS",I25:I33)</f>
        <v>3</v>
      </c>
      <c r="J37" s="29"/>
      <c r="K37" s="76"/>
      <c r="L37" s="21" t="s">
        <v>37</v>
      </c>
      <c r="M37" s="5"/>
      <c r="N37" s="4"/>
      <c r="O37" s="4"/>
      <c r="P37" s="4"/>
      <c r="Q37" s="4"/>
      <c r="R37" s="4"/>
      <c r="S37" s="105">
        <f>SUMIF(M25:M33,"=ÜS",S25:S33)</f>
        <v>3</v>
      </c>
    </row>
    <row r="38" spans="1:19" ht="20" customHeight="1" x14ac:dyDescent="0.15">
      <c r="A38" s="109" t="s">
        <v>14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x14ac:dyDescent="0.15">
      <c r="A39" s="110" t="s">
        <v>15</v>
      </c>
      <c r="B39" s="110"/>
      <c r="C39" s="110"/>
      <c r="D39" s="110"/>
      <c r="E39" s="110"/>
      <c r="F39" s="110"/>
      <c r="G39" s="110"/>
      <c r="H39" s="110"/>
      <c r="I39" s="110"/>
      <c r="J39" s="3"/>
      <c r="K39" s="110" t="s">
        <v>16</v>
      </c>
      <c r="L39" s="110"/>
      <c r="M39" s="110"/>
      <c r="N39" s="110"/>
      <c r="O39" s="110"/>
      <c r="P39" s="110"/>
      <c r="Q39" s="110"/>
      <c r="R39" s="110"/>
      <c r="S39" s="110"/>
    </row>
    <row r="40" spans="1:19" ht="28" x14ac:dyDescent="0.15">
      <c r="A40" s="7" t="s">
        <v>30</v>
      </c>
      <c r="B40" s="7" t="s">
        <v>25</v>
      </c>
      <c r="C40" s="8" t="s">
        <v>26</v>
      </c>
      <c r="D40" s="10" t="s">
        <v>21</v>
      </c>
      <c r="E40" s="8" t="s">
        <v>6</v>
      </c>
      <c r="F40" s="8" t="s">
        <v>7</v>
      </c>
      <c r="G40" s="8" t="s">
        <v>8</v>
      </c>
      <c r="H40" s="19" t="s">
        <v>9</v>
      </c>
      <c r="I40" s="8" t="s">
        <v>10</v>
      </c>
      <c r="J40" s="9"/>
      <c r="K40" s="7" t="s">
        <v>30</v>
      </c>
      <c r="L40" s="7" t="s">
        <v>25</v>
      </c>
      <c r="M40" s="8" t="s">
        <v>26</v>
      </c>
      <c r="N40" s="10" t="s">
        <v>21</v>
      </c>
      <c r="O40" s="8" t="s">
        <v>6</v>
      </c>
      <c r="P40" s="8" t="s">
        <v>7</v>
      </c>
      <c r="Q40" s="8" t="s">
        <v>8</v>
      </c>
      <c r="R40" s="19" t="s">
        <v>9</v>
      </c>
      <c r="S40" s="8" t="s">
        <v>10</v>
      </c>
    </row>
    <row r="41" spans="1:19" x14ac:dyDescent="0.15">
      <c r="A41" s="74" t="s">
        <v>94</v>
      </c>
      <c r="B41" s="58" t="s">
        <v>213</v>
      </c>
      <c r="C41" s="59" t="s">
        <v>33</v>
      </c>
      <c r="D41" s="59" t="s">
        <v>23</v>
      </c>
      <c r="E41" s="59">
        <v>4</v>
      </c>
      <c r="F41" s="59">
        <v>0</v>
      </c>
      <c r="G41" s="59">
        <v>0</v>
      </c>
      <c r="H41" s="60">
        <f t="shared" ref="H41:H46" si="4">E41+(F41+G41)/2</f>
        <v>4</v>
      </c>
      <c r="I41" s="59">
        <v>7</v>
      </c>
      <c r="K41" s="93" t="s">
        <v>109</v>
      </c>
      <c r="L41" s="94" t="s">
        <v>216</v>
      </c>
      <c r="M41" s="36" t="s">
        <v>33</v>
      </c>
      <c r="N41" s="36" t="s">
        <v>23</v>
      </c>
      <c r="O41" s="35">
        <v>4</v>
      </c>
      <c r="P41" s="35">
        <v>0</v>
      </c>
      <c r="Q41" s="36">
        <v>0</v>
      </c>
      <c r="R41" s="60">
        <f t="shared" ref="R41:R46" si="5">O41+(P41+Q41)/2</f>
        <v>4</v>
      </c>
      <c r="S41" s="35">
        <v>7</v>
      </c>
    </row>
    <row r="42" spans="1:19" x14ac:dyDescent="0.15">
      <c r="A42" s="74" t="s">
        <v>95</v>
      </c>
      <c r="B42" s="58" t="s">
        <v>96</v>
      </c>
      <c r="C42" s="59" t="s">
        <v>33</v>
      </c>
      <c r="D42" s="59" t="s">
        <v>23</v>
      </c>
      <c r="E42" s="59">
        <v>4</v>
      </c>
      <c r="F42" s="59">
        <v>0</v>
      </c>
      <c r="G42" s="59">
        <v>0</v>
      </c>
      <c r="H42" s="60">
        <f t="shared" si="4"/>
        <v>4</v>
      </c>
      <c r="I42" s="59">
        <v>6</v>
      </c>
      <c r="K42" s="93" t="s">
        <v>110</v>
      </c>
      <c r="L42" s="94" t="s">
        <v>111</v>
      </c>
      <c r="M42" s="36" t="s">
        <v>33</v>
      </c>
      <c r="N42" s="36" t="s">
        <v>23</v>
      </c>
      <c r="O42" s="35">
        <v>3</v>
      </c>
      <c r="P42" s="35">
        <v>0</v>
      </c>
      <c r="Q42" s="36">
        <v>0</v>
      </c>
      <c r="R42" s="60">
        <f t="shared" si="5"/>
        <v>3</v>
      </c>
      <c r="S42" s="35">
        <v>5</v>
      </c>
    </row>
    <row r="43" spans="1:19" x14ac:dyDescent="0.15">
      <c r="A43" s="74" t="s">
        <v>97</v>
      </c>
      <c r="B43" s="58" t="s">
        <v>98</v>
      </c>
      <c r="C43" s="59" t="s">
        <v>33</v>
      </c>
      <c r="D43" s="59" t="s">
        <v>23</v>
      </c>
      <c r="E43" s="59">
        <v>0</v>
      </c>
      <c r="F43" s="59">
        <v>0</v>
      </c>
      <c r="G43" s="59">
        <v>2</v>
      </c>
      <c r="H43" s="60">
        <f t="shared" si="4"/>
        <v>1</v>
      </c>
      <c r="I43" s="59">
        <v>4</v>
      </c>
      <c r="K43" s="93" t="s">
        <v>112</v>
      </c>
      <c r="L43" s="94" t="s">
        <v>113</v>
      </c>
      <c r="M43" s="36" t="s">
        <v>33</v>
      </c>
      <c r="N43" s="36" t="s">
        <v>23</v>
      </c>
      <c r="O43" s="35">
        <v>4</v>
      </c>
      <c r="P43" s="35">
        <v>0</v>
      </c>
      <c r="Q43" s="36">
        <v>0</v>
      </c>
      <c r="R43" s="60">
        <f t="shared" si="5"/>
        <v>4</v>
      </c>
      <c r="S43" s="35">
        <v>6</v>
      </c>
    </row>
    <row r="44" spans="1:19" x14ac:dyDescent="0.15">
      <c r="A44" s="74" t="s">
        <v>99</v>
      </c>
      <c r="B44" s="58" t="s">
        <v>100</v>
      </c>
      <c r="C44" s="59" t="s">
        <v>33</v>
      </c>
      <c r="D44" s="59" t="s">
        <v>23</v>
      </c>
      <c r="E44" s="59">
        <v>4</v>
      </c>
      <c r="F44" s="59">
        <v>0</v>
      </c>
      <c r="G44" s="59">
        <v>0</v>
      </c>
      <c r="H44" s="60">
        <f t="shared" si="4"/>
        <v>4</v>
      </c>
      <c r="I44" s="59">
        <v>6</v>
      </c>
      <c r="K44" s="93" t="s">
        <v>114</v>
      </c>
      <c r="L44" s="94" t="s">
        <v>115</v>
      </c>
      <c r="M44" s="36" t="s">
        <v>33</v>
      </c>
      <c r="N44" s="36" t="s">
        <v>23</v>
      </c>
      <c r="O44" s="35">
        <v>4</v>
      </c>
      <c r="P44" s="35">
        <v>0</v>
      </c>
      <c r="Q44" s="36">
        <v>0</v>
      </c>
      <c r="R44" s="60">
        <f t="shared" si="5"/>
        <v>4</v>
      </c>
      <c r="S44" s="35">
        <v>6</v>
      </c>
    </row>
    <row r="45" spans="1:19" x14ac:dyDescent="0.15">
      <c r="A45" s="86" t="s">
        <v>101</v>
      </c>
      <c r="B45" s="87" t="s">
        <v>226</v>
      </c>
      <c r="C45" s="88" t="s">
        <v>31</v>
      </c>
      <c r="D45" s="88" t="s">
        <v>23</v>
      </c>
      <c r="E45" s="88">
        <v>3</v>
      </c>
      <c r="F45" s="88">
        <v>0</v>
      </c>
      <c r="G45" s="88">
        <v>0</v>
      </c>
      <c r="H45" s="70">
        <f t="shared" si="4"/>
        <v>3</v>
      </c>
      <c r="I45" s="88">
        <v>4</v>
      </c>
      <c r="K45" s="95" t="s">
        <v>116</v>
      </c>
      <c r="L45" s="96" t="s">
        <v>217</v>
      </c>
      <c r="M45" s="38" t="s">
        <v>31</v>
      </c>
      <c r="N45" s="38" t="s">
        <v>23</v>
      </c>
      <c r="O45" s="37">
        <v>2</v>
      </c>
      <c r="P45" s="37">
        <v>0</v>
      </c>
      <c r="Q45" s="38">
        <v>0</v>
      </c>
      <c r="R45" s="70">
        <f t="shared" si="5"/>
        <v>2</v>
      </c>
      <c r="S45" s="37">
        <v>3</v>
      </c>
    </row>
    <row r="46" spans="1:19" x14ac:dyDescent="0.15">
      <c r="A46" s="90" t="s">
        <v>105</v>
      </c>
      <c r="B46" s="91" t="s">
        <v>215</v>
      </c>
      <c r="C46" s="92" t="s">
        <v>36</v>
      </c>
      <c r="D46" s="92" t="s">
        <v>20</v>
      </c>
      <c r="E46" s="92">
        <v>2</v>
      </c>
      <c r="F46" s="92">
        <v>0</v>
      </c>
      <c r="G46" s="92">
        <v>0</v>
      </c>
      <c r="H46" s="103">
        <f t="shared" si="4"/>
        <v>2</v>
      </c>
      <c r="I46" s="92">
        <v>3</v>
      </c>
      <c r="K46" s="97" t="s">
        <v>120</v>
      </c>
      <c r="L46" s="98" t="s">
        <v>221</v>
      </c>
      <c r="M46" s="99" t="s">
        <v>36</v>
      </c>
      <c r="N46" s="99" t="s">
        <v>20</v>
      </c>
      <c r="O46" s="99">
        <v>2</v>
      </c>
      <c r="P46" s="99">
        <v>0</v>
      </c>
      <c r="Q46" s="99">
        <v>0</v>
      </c>
      <c r="R46" s="103">
        <f t="shared" si="5"/>
        <v>2</v>
      </c>
      <c r="S46" s="99">
        <v>3</v>
      </c>
    </row>
    <row r="47" spans="1:19" x14ac:dyDescent="0.15">
      <c r="A47" s="80"/>
      <c r="B47" s="24" t="s">
        <v>24</v>
      </c>
      <c r="C47" s="107" t="s">
        <v>24</v>
      </c>
      <c r="D47" s="108"/>
      <c r="E47" s="32">
        <f>SUM(E41:E46)</f>
        <v>17</v>
      </c>
      <c r="F47" s="32">
        <f>SUM(F41:F46)</f>
        <v>0</v>
      </c>
      <c r="G47" s="32">
        <f>SUM(G41:G46)</f>
        <v>2</v>
      </c>
      <c r="H47" s="32">
        <f>SUM(H40:H46)</f>
        <v>18</v>
      </c>
      <c r="I47" s="32">
        <f>SUM(I40:I46)</f>
        <v>30</v>
      </c>
      <c r="J47" s="20"/>
      <c r="K47" s="80"/>
      <c r="L47" s="24" t="s">
        <v>24</v>
      </c>
      <c r="M47" s="25"/>
      <c r="N47" s="26"/>
      <c r="O47" s="32">
        <f>SUM(O41:O46)</f>
        <v>19</v>
      </c>
      <c r="P47" s="32">
        <f>SUM(P41:P46)</f>
        <v>0</v>
      </c>
      <c r="Q47" s="32">
        <f>SUM(Q41:Q46)</f>
        <v>0</v>
      </c>
      <c r="R47" s="32">
        <f>SUM(R40:R46)</f>
        <v>19</v>
      </c>
      <c r="S47" s="32">
        <f>SUM(S40:S46)</f>
        <v>30</v>
      </c>
    </row>
    <row r="48" spans="1:19" x14ac:dyDescent="0.15">
      <c r="A48" s="76"/>
      <c r="B48" s="16" t="s">
        <v>35</v>
      </c>
      <c r="C48" s="5"/>
      <c r="D48" s="4"/>
      <c r="E48" s="5"/>
      <c r="F48" s="5"/>
      <c r="G48" s="5"/>
      <c r="H48" s="5"/>
      <c r="I48" s="105">
        <f>SUMIF(D41:D46,"=UE",I41:I46)</f>
        <v>3</v>
      </c>
      <c r="J48" s="29"/>
      <c r="K48" s="76"/>
      <c r="L48" s="16" t="s">
        <v>35</v>
      </c>
      <c r="M48" s="5"/>
      <c r="N48" s="4"/>
      <c r="O48" s="4"/>
      <c r="P48" s="4"/>
      <c r="Q48" s="4"/>
      <c r="R48" s="4"/>
      <c r="S48" s="105">
        <f>SUMIF(N41:N46,"=UE",S41:S46)</f>
        <v>3</v>
      </c>
    </row>
    <row r="49" spans="1:19" x14ac:dyDescent="0.15">
      <c r="A49" s="76"/>
      <c r="B49" s="22" t="s">
        <v>34</v>
      </c>
      <c r="C49" s="5"/>
      <c r="D49" s="4"/>
      <c r="E49" s="5"/>
      <c r="F49" s="5"/>
      <c r="G49" s="5"/>
      <c r="H49" s="5"/>
      <c r="I49" s="105">
        <f>SUMIF(C41:C46,"=S",I41:I46)</f>
        <v>4</v>
      </c>
      <c r="J49" s="29"/>
      <c r="K49" s="76"/>
      <c r="L49" s="22" t="s">
        <v>34</v>
      </c>
      <c r="M49" s="5"/>
      <c r="N49" s="4"/>
      <c r="O49" s="4"/>
      <c r="P49" s="4"/>
      <c r="Q49" s="4"/>
      <c r="R49" s="4"/>
      <c r="S49" s="105">
        <f>SUMIF(M41:M46,"=S",S41:S46)</f>
        <v>3</v>
      </c>
    </row>
    <row r="50" spans="1:19" x14ac:dyDescent="0.15">
      <c r="A50" s="76"/>
      <c r="B50" s="21" t="s">
        <v>37</v>
      </c>
      <c r="C50" s="5"/>
      <c r="D50" s="4"/>
      <c r="E50" s="5"/>
      <c r="F50" s="5"/>
      <c r="G50" s="5"/>
      <c r="H50" s="5"/>
      <c r="I50" s="105">
        <f>SUMIF(C41:C46,"=ÜS",I41:I46)</f>
        <v>3</v>
      </c>
      <c r="J50" s="29"/>
      <c r="K50" s="76"/>
      <c r="L50" s="21" t="s">
        <v>37</v>
      </c>
      <c r="M50" s="5"/>
      <c r="N50" s="4"/>
      <c r="O50" s="4"/>
      <c r="P50" s="4"/>
      <c r="Q50" s="4"/>
      <c r="R50" s="4"/>
      <c r="S50" s="105">
        <f>SUMIF(M41:M46,"=ÜS",S41:S46)</f>
        <v>3</v>
      </c>
    </row>
    <row r="51" spans="1:19" ht="20" customHeight="1" x14ac:dyDescent="0.15">
      <c r="A51" s="109" t="s">
        <v>17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</row>
    <row r="52" spans="1:19" x14ac:dyDescent="0.15">
      <c r="A52" s="110" t="s">
        <v>18</v>
      </c>
      <c r="B52" s="110"/>
      <c r="C52" s="110"/>
      <c r="D52" s="110"/>
      <c r="E52" s="110"/>
      <c r="F52" s="110"/>
      <c r="G52" s="110"/>
      <c r="H52" s="110"/>
      <c r="I52" s="110"/>
      <c r="J52" s="3"/>
      <c r="K52" s="110" t="s">
        <v>19</v>
      </c>
      <c r="L52" s="110"/>
      <c r="M52" s="110"/>
      <c r="N52" s="110"/>
      <c r="O52" s="110"/>
      <c r="P52" s="110"/>
      <c r="Q52" s="110"/>
      <c r="R52" s="110"/>
      <c r="S52" s="110"/>
    </row>
    <row r="53" spans="1:19" ht="28" x14ac:dyDescent="0.15">
      <c r="A53" s="7" t="s">
        <v>30</v>
      </c>
      <c r="B53" s="7" t="s">
        <v>25</v>
      </c>
      <c r="C53" s="8" t="s">
        <v>26</v>
      </c>
      <c r="D53" s="10" t="s">
        <v>21</v>
      </c>
      <c r="E53" s="8" t="s">
        <v>6</v>
      </c>
      <c r="F53" s="8" t="s">
        <v>7</v>
      </c>
      <c r="G53" s="8" t="s">
        <v>8</v>
      </c>
      <c r="H53" s="19" t="s">
        <v>9</v>
      </c>
      <c r="I53" s="8" t="s">
        <v>10</v>
      </c>
      <c r="J53" s="9"/>
      <c r="K53" s="7" t="s">
        <v>30</v>
      </c>
      <c r="L53" s="7" t="s">
        <v>25</v>
      </c>
      <c r="M53" s="8" t="s">
        <v>26</v>
      </c>
      <c r="N53" s="10" t="s">
        <v>21</v>
      </c>
      <c r="O53" s="8" t="s">
        <v>6</v>
      </c>
      <c r="P53" s="8" t="s">
        <v>7</v>
      </c>
      <c r="Q53" s="8" t="s">
        <v>8</v>
      </c>
      <c r="R53" s="19" t="s">
        <v>9</v>
      </c>
      <c r="S53" s="8" t="s">
        <v>10</v>
      </c>
    </row>
    <row r="54" spans="1:19" ht="14" x14ac:dyDescent="0.15">
      <c r="A54" s="41" t="s">
        <v>121</v>
      </c>
      <c r="B54" s="41" t="s">
        <v>218</v>
      </c>
      <c r="C54" s="40" t="s">
        <v>33</v>
      </c>
      <c r="D54" s="42" t="s">
        <v>23</v>
      </c>
      <c r="E54" s="43">
        <v>4</v>
      </c>
      <c r="F54" s="43">
        <v>0</v>
      </c>
      <c r="G54" s="44">
        <v>0</v>
      </c>
      <c r="H54" s="60">
        <f t="shared" ref="H54:H60" si="6">E54+(F54+G54)/2</f>
        <v>4</v>
      </c>
      <c r="I54" s="40">
        <v>6</v>
      </c>
      <c r="J54" s="9"/>
      <c r="K54" s="41" t="s">
        <v>137</v>
      </c>
      <c r="L54" s="41" t="s">
        <v>223</v>
      </c>
      <c r="M54" s="40" t="s">
        <v>33</v>
      </c>
      <c r="N54" s="42" t="s">
        <v>23</v>
      </c>
      <c r="O54" s="40">
        <v>4</v>
      </c>
      <c r="P54" s="40">
        <v>0</v>
      </c>
      <c r="Q54" s="40">
        <v>0</v>
      </c>
      <c r="R54" s="60">
        <f t="shared" ref="R54:R60" si="7">O54+(P54+Q54)/2</f>
        <v>4</v>
      </c>
      <c r="S54" s="40">
        <v>7</v>
      </c>
    </row>
    <row r="55" spans="1:19" ht="14" x14ac:dyDescent="0.15">
      <c r="A55" s="41" t="s">
        <v>122</v>
      </c>
      <c r="B55" s="41" t="s">
        <v>123</v>
      </c>
      <c r="C55" s="40" t="s">
        <v>33</v>
      </c>
      <c r="D55" s="42" t="s">
        <v>23</v>
      </c>
      <c r="E55" s="43">
        <v>4</v>
      </c>
      <c r="F55" s="43">
        <v>0</v>
      </c>
      <c r="G55" s="44">
        <v>0</v>
      </c>
      <c r="H55" s="60">
        <f t="shared" si="6"/>
        <v>4</v>
      </c>
      <c r="I55" s="40">
        <v>6</v>
      </c>
      <c r="J55" s="9"/>
      <c r="K55" s="41" t="s">
        <v>138</v>
      </c>
      <c r="L55" s="41" t="s">
        <v>139</v>
      </c>
      <c r="M55" s="40" t="s">
        <v>33</v>
      </c>
      <c r="N55" s="42" t="s">
        <v>23</v>
      </c>
      <c r="O55" s="40">
        <v>0</v>
      </c>
      <c r="P55" s="40">
        <v>0</v>
      </c>
      <c r="Q55" s="40">
        <v>2</v>
      </c>
      <c r="R55" s="60">
        <f t="shared" si="7"/>
        <v>1</v>
      </c>
      <c r="S55" s="40">
        <v>4</v>
      </c>
    </row>
    <row r="56" spans="1:19" ht="14" x14ac:dyDescent="0.15">
      <c r="A56" s="41" t="s">
        <v>124</v>
      </c>
      <c r="B56" s="41" t="s">
        <v>219</v>
      </c>
      <c r="C56" s="40" t="s">
        <v>33</v>
      </c>
      <c r="D56" s="42" t="s">
        <v>23</v>
      </c>
      <c r="E56" s="43">
        <v>0</v>
      </c>
      <c r="F56" s="43">
        <v>0</v>
      </c>
      <c r="G56" s="44">
        <v>2</v>
      </c>
      <c r="H56" s="60">
        <f t="shared" si="6"/>
        <v>1</v>
      </c>
      <c r="I56" s="40">
        <v>2</v>
      </c>
      <c r="J56" s="9"/>
      <c r="K56" s="41" t="s">
        <v>140</v>
      </c>
      <c r="L56" s="41" t="s">
        <v>141</v>
      </c>
      <c r="M56" s="40" t="s">
        <v>33</v>
      </c>
      <c r="N56" s="42" t="s">
        <v>23</v>
      </c>
      <c r="O56" s="40">
        <v>3</v>
      </c>
      <c r="P56" s="40">
        <v>0</v>
      </c>
      <c r="Q56" s="40">
        <v>0</v>
      </c>
      <c r="R56" s="60">
        <f t="shared" si="7"/>
        <v>3</v>
      </c>
      <c r="S56" s="40">
        <v>4</v>
      </c>
    </row>
    <row r="57" spans="1:19" ht="14" x14ac:dyDescent="0.15">
      <c r="A57" s="41" t="s">
        <v>125</v>
      </c>
      <c r="B57" s="41" t="s">
        <v>126</v>
      </c>
      <c r="C57" s="40" t="s">
        <v>33</v>
      </c>
      <c r="D57" s="42" t="s">
        <v>23</v>
      </c>
      <c r="E57" s="43">
        <v>4</v>
      </c>
      <c r="F57" s="43">
        <v>0</v>
      </c>
      <c r="G57" s="44">
        <v>0</v>
      </c>
      <c r="H57" s="60">
        <f t="shared" si="6"/>
        <v>4</v>
      </c>
      <c r="I57" s="40">
        <v>6</v>
      </c>
      <c r="J57" s="9"/>
      <c r="K57" s="41" t="s">
        <v>142</v>
      </c>
      <c r="L57" s="41" t="s">
        <v>143</v>
      </c>
      <c r="M57" s="40" t="s">
        <v>33</v>
      </c>
      <c r="N57" s="42" t="s">
        <v>23</v>
      </c>
      <c r="O57" s="40">
        <v>0</v>
      </c>
      <c r="P57" s="40">
        <v>0</v>
      </c>
      <c r="Q57" s="40">
        <v>2</v>
      </c>
      <c r="R57" s="60">
        <f t="shared" si="7"/>
        <v>1</v>
      </c>
      <c r="S57" s="40">
        <v>4</v>
      </c>
    </row>
    <row r="58" spans="1:19" ht="14" x14ac:dyDescent="0.15">
      <c r="A58" s="41" t="s">
        <v>127</v>
      </c>
      <c r="B58" s="41" t="s">
        <v>128</v>
      </c>
      <c r="C58" s="40" t="s">
        <v>33</v>
      </c>
      <c r="D58" s="42" t="s">
        <v>23</v>
      </c>
      <c r="E58" s="43">
        <v>0</v>
      </c>
      <c r="F58" s="43">
        <v>2</v>
      </c>
      <c r="G58" s="44">
        <v>0</v>
      </c>
      <c r="H58" s="60">
        <f t="shared" si="6"/>
        <v>1</v>
      </c>
      <c r="I58" s="40">
        <v>3</v>
      </c>
      <c r="J58" s="9"/>
      <c r="K58" s="41" t="s">
        <v>144</v>
      </c>
      <c r="L58" s="41" t="s">
        <v>145</v>
      </c>
      <c r="M58" s="40" t="s">
        <v>33</v>
      </c>
      <c r="N58" s="42" t="s">
        <v>23</v>
      </c>
      <c r="O58" s="40">
        <v>0</v>
      </c>
      <c r="P58" s="40">
        <v>2</v>
      </c>
      <c r="Q58" s="40">
        <v>0</v>
      </c>
      <c r="R58" s="60">
        <f t="shared" si="7"/>
        <v>1</v>
      </c>
      <c r="S58" s="40">
        <v>3</v>
      </c>
    </row>
    <row r="59" spans="1:19" ht="14" x14ac:dyDescent="0.15">
      <c r="A59" s="46" t="s">
        <v>129</v>
      </c>
      <c r="B59" s="46" t="s">
        <v>220</v>
      </c>
      <c r="C59" s="45" t="s">
        <v>31</v>
      </c>
      <c r="D59" s="47" t="s">
        <v>23</v>
      </c>
      <c r="E59" s="48">
        <v>3</v>
      </c>
      <c r="F59" s="48">
        <v>0</v>
      </c>
      <c r="G59" s="49">
        <v>0</v>
      </c>
      <c r="H59" s="70">
        <f t="shared" si="6"/>
        <v>3</v>
      </c>
      <c r="I59" s="45">
        <v>4</v>
      </c>
      <c r="J59" s="9"/>
      <c r="K59" s="46" t="s">
        <v>146</v>
      </c>
      <c r="L59" s="46" t="s">
        <v>224</v>
      </c>
      <c r="M59" s="45" t="s">
        <v>31</v>
      </c>
      <c r="N59" s="47" t="s">
        <v>23</v>
      </c>
      <c r="O59" s="45">
        <v>3</v>
      </c>
      <c r="P59" s="45">
        <v>0</v>
      </c>
      <c r="Q59" s="45">
        <v>0</v>
      </c>
      <c r="R59" s="70">
        <f t="shared" si="7"/>
        <v>3</v>
      </c>
      <c r="S59" s="45">
        <v>4</v>
      </c>
    </row>
    <row r="60" spans="1:19" x14ac:dyDescent="0.15">
      <c r="A60" s="83" t="s">
        <v>158</v>
      </c>
      <c r="B60" s="72" t="s">
        <v>222</v>
      </c>
      <c r="C60" s="71" t="s">
        <v>36</v>
      </c>
      <c r="D60" s="71" t="s">
        <v>20</v>
      </c>
      <c r="E60" s="71">
        <v>2</v>
      </c>
      <c r="F60" s="71">
        <v>0</v>
      </c>
      <c r="G60" s="71">
        <v>0</v>
      </c>
      <c r="H60" s="103">
        <f t="shared" si="6"/>
        <v>2</v>
      </c>
      <c r="I60" s="71">
        <v>3</v>
      </c>
      <c r="K60" s="82" t="s">
        <v>151</v>
      </c>
      <c r="L60" s="54" t="s">
        <v>225</v>
      </c>
      <c r="M60" s="50" t="s">
        <v>31</v>
      </c>
      <c r="N60" s="50" t="s">
        <v>23</v>
      </c>
      <c r="O60" s="56">
        <v>3</v>
      </c>
      <c r="P60" s="56">
        <v>0</v>
      </c>
      <c r="Q60" s="56">
        <v>0</v>
      </c>
      <c r="R60" s="70">
        <f t="shared" si="7"/>
        <v>3</v>
      </c>
      <c r="S60" s="56">
        <v>4</v>
      </c>
    </row>
    <row r="61" spans="1:19" x14ac:dyDescent="0.15">
      <c r="A61" s="80"/>
      <c r="B61" s="24" t="s">
        <v>24</v>
      </c>
      <c r="C61" s="107" t="s">
        <v>24</v>
      </c>
      <c r="D61" s="108"/>
      <c r="E61" s="32">
        <f>SUM(E54:E60)</f>
        <v>17</v>
      </c>
      <c r="F61" s="32">
        <f>SUM(F54:F60)</f>
        <v>2</v>
      </c>
      <c r="G61" s="32">
        <f>SUM(G54:G60)</f>
        <v>2</v>
      </c>
      <c r="H61" s="32">
        <f>SUM(H54:H60)</f>
        <v>19</v>
      </c>
      <c r="I61" s="32">
        <f>SUM(I54:I60)</f>
        <v>30</v>
      </c>
      <c r="J61" s="20"/>
      <c r="K61" s="80"/>
      <c r="L61" s="24" t="s">
        <v>24</v>
      </c>
      <c r="M61" s="25"/>
      <c r="N61" s="26"/>
      <c r="O61" s="32">
        <f>SUM(O54:O60)</f>
        <v>13</v>
      </c>
      <c r="P61" s="32">
        <f>SUM(P54:P60)</f>
        <v>2</v>
      </c>
      <c r="Q61" s="32">
        <f>SUM(Q54:Q60)</f>
        <v>4</v>
      </c>
      <c r="R61" s="32">
        <f>SUM(R54:R60)</f>
        <v>16</v>
      </c>
      <c r="S61" s="32">
        <f>SUM(S54:S60)</f>
        <v>30</v>
      </c>
    </row>
    <row r="62" spans="1:19" x14ac:dyDescent="0.15">
      <c r="A62" s="76"/>
      <c r="B62" s="16" t="s">
        <v>35</v>
      </c>
      <c r="C62" s="5"/>
      <c r="D62" s="4"/>
      <c r="E62" s="5"/>
      <c r="F62" s="5"/>
      <c r="G62" s="5"/>
      <c r="H62" s="5"/>
      <c r="I62" s="105">
        <f>SUMIF(D60:D60,"=UE",I60:I60)</f>
        <v>3</v>
      </c>
      <c r="J62" s="29"/>
      <c r="K62" s="76"/>
      <c r="L62" s="16" t="s">
        <v>35</v>
      </c>
      <c r="M62" s="5"/>
      <c r="N62" s="4"/>
      <c r="O62" s="4"/>
      <c r="P62" s="4"/>
      <c r="Q62" s="4"/>
      <c r="R62" s="4"/>
      <c r="S62" s="105">
        <f>SUMIF(N60:N60,"=UE",S60:S60)</f>
        <v>0</v>
      </c>
    </row>
    <row r="63" spans="1:19" x14ac:dyDescent="0.15">
      <c r="A63" s="76"/>
      <c r="B63" s="22" t="s">
        <v>34</v>
      </c>
      <c r="C63" s="5"/>
      <c r="D63" s="4"/>
      <c r="E63" s="5"/>
      <c r="F63" s="5"/>
      <c r="G63" s="5"/>
      <c r="H63" s="5"/>
      <c r="I63" s="105">
        <f>SUMIF(C54:C60,"=S",I54:I60)</f>
        <v>4</v>
      </c>
      <c r="J63" s="29"/>
      <c r="K63" s="76"/>
      <c r="L63" s="22" t="s">
        <v>34</v>
      </c>
      <c r="M63" s="5"/>
      <c r="N63" s="4"/>
      <c r="O63" s="4"/>
      <c r="P63" s="4"/>
      <c r="Q63" s="4"/>
      <c r="R63" s="4"/>
      <c r="S63" s="105">
        <f>SUMIF(M54:M60,"=S",S54:S60)</f>
        <v>8</v>
      </c>
    </row>
    <row r="64" spans="1:19" x14ac:dyDescent="0.15">
      <c r="A64" s="76"/>
      <c r="B64" s="21" t="s">
        <v>37</v>
      </c>
      <c r="C64" s="5"/>
      <c r="D64" s="4"/>
      <c r="E64" s="5"/>
      <c r="F64" s="5"/>
      <c r="G64" s="5"/>
      <c r="H64" s="5"/>
      <c r="I64" s="105">
        <f>SUMIF(C60:C60,"=ÜS",I60:I60)</f>
        <v>3</v>
      </c>
      <c r="J64" s="29"/>
      <c r="K64" s="76"/>
      <c r="L64" s="21" t="s">
        <v>37</v>
      </c>
      <c r="M64" s="5"/>
      <c r="N64" s="4"/>
      <c r="O64" s="4"/>
      <c r="P64" s="4"/>
      <c r="Q64" s="4"/>
      <c r="R64" s="4"/>
      <c r="S64" s="105">
        <f>SUMIF(M60:M60,"=ÜS",S60:S60)</f>
        <v>0</v>
      </c>
    </row>
  </sheetData>
  <mergeCells count="26">
    <mergeCell ref="C47:D47"/>
    <mergeCell ref="A51:S51"/>
    <mergeCell ref="A52:I52"/>
    <mergeCell ref="K52:S52"/>
    <mergeCell ref="C61:D61"/>
    <mergeCell ref="A39:I39"/>
    <mergeCell ref="K39:S39"/>
    <mergeCell ref="A6:B6"/>
    <mergeCell ref="D6:J6"/>
    <mergeCell ref="L6:Q6"/>
    <mergeCell ref="R6:S6"/>
    <mergeCell ref="A7:S7"/>
    <mergeCell ref="A8:I8"/>
    <mergeCell ref="K8:S8"/>
    <mergeCell ref="A22:S22"/>
    <mergeCell ref="A23:I23"/>
    <mergeCell ref="K23:S23"/>
    <mergeCell ref="C34:D34"/>
    <mergeCell ref="A38:S38"/>
    <mergeCell ref="A1:S1"/>
    <mergeCell ref="A2:S2"/>
    <mergeCell ref="A3:S3"/>
    <mergeCell ref="A5:D5"/>
    <mergeCell ref="E5:F5"/>
    <mergeCell ref="G5:H5"/>
    <mergeCell ref="J5:S5"/>
  </mergeCells>
  <dataValidations count="4">
    <dataValidation type="list" allowBlank="1" showInputMessage="1" showErrorMessage="1" sqref="C10:C17" xr:uid="{CADE5E23-1591-234A-AC44-B7306F31AAB3}">
      <formula1>$U$10:$U$15</formula1>
    </dataValidation>
    <dataValidation type="list" allowBlank="1" showInputMessage="1" showErrorMessage="1" sqref="D10:D17" xr:uid="{00675084-B017-784B-9308-D4C566977750}">
      <formula1>$V$9:$V$13</formula1>
    </dataValidation>
    <dataValidation type="list" allowBlank="1" showInputMessage="1" showErrorMessage="1" sqref="M10:M17 C25:C33 M25:M33 M41:M46 C41:C46 M60 C60" xr:uid="{C0E84B79-CA13-524B-8233-CE2257D2A3D2}">
      <formula1>$U$10:$U$14</formula1>
    </dataValidation>
    <dataValidation type="list" allowBlank="1" showInputMessage="1" showErrorMessage="1" sqref="N10:N17 D25:D33 N25:N33 N41:N46 D41:D46 N60 D60" xr:uid="{D9DE9D46-6C59-4E41-A5A9-505692904F35}">
      <formula1>$V$10:$V$13</formula1>
    </dataValidation>
  </dataValidations>
  <pageMargins left="0.7" right="0.7" top="0.75" bottom="0.75" header="0.3" footer="0.3"/>
  <pageSetup paperSize="9" scale="57"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LİSANS 4 Yıl</vt:lpstr>
      <vt:lpstr>Fizik-Düzeltilmiş</vt:lpstr>
      <vt:lpstr>'Fizik-Düzeltilmiş'!Yazdırma_Alanı</vt:lpstr>
      <vt:lpstr>'LİSANS 4 Yıl'!Yazdırma_Alanı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Microsoft Office User</cp:lastModifiedBy>
  <cp:lastPrinted>2021-06-16T07:00:38Z</cp:lastPrinted>
  <dcterms:created xsi:type="dcterms:W3CDTF">2021-06-05T06:56:15Z</dcterms:created>
  <dcterms:modified xsi:type="dcterms:W3CDTF">2021-06-17T12:26:55Z</dcterms:modified>
</cp:coreProperties>
</file>