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4567BD3D-34BD-43DC-9DF9-31480FDADD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definedNames>
    <definedName name="_xlnm._FilterDatabase" localSheetId="0" hidden="1">Sayfa1!#REF!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48" i="1" l="1"/>
  <c r="I348" i="1"/>
  <c r="H348" i="1"/>
  <c r="G348" i="1"/>
  <c r="J347" i="1"/>
  <c r="I347" i="1"/>
  <c r="H347" i="1"/>
  <c r="G347" i="1"/>
  <c r="A347" i="1"/>
  <c r="A348" i="1" s="1"/>
  <c r="J199" i="1"/>
  <c r="I199" i="1"/>
  <c r="H199" i="1"/>
  <c r="G199" i="1"/>
  <c r="J198" i="1"/>
  <c r="I198" i="1"/>
  <c r="H198" i="1"/>
  <c r="G198" i="1"/>
  <c r="J197" i="1"/>
  <c r="I197" i="1"/>
  <c r="H197" i="1"/>
  <c r="G197" i="1"/>
  <c r="J196" i="1"/>
  <c r="I196" i="1"/>
  <c r="H196" i="1"/>
  <c r="G196" i="1"/>
  <c r="J195" i="1"/>
  <c r="I195" i="1"/>
  <c r="H195" i="1"/>
  <c r="G195" i="1"/>
  <c r="J194" i="1"/>
  <c r="I194" i="1"/>
  <c r="H194" i="1"/>
  <c r="G194" i="1"/>
  <c r="J193" i="1"/>
  <c r="I193" i="1"/>
  <c r="H193" i="1"/>
  <c r="G193" i="1"/>
  <c r="J192" i="1"/>
  <c r="I192" i="1"/>
  <c r="H192" i="1"/>
  <c r="G192" i="1"/>
  <c r="J191" i="1"/>
  <c r="I191" i="1"/>
  <c r="H191" i="1"/>
  <c r="G191" i="1"/>
  <c r="J190" i="1"/>
  <c r="I190" i="1"/>
  <c r="H190" i="1"/>
  <c r="G190" i="1"/>
  <c r="A190" i="1"/>
  <c r="A191" i="1" s="1"/>
  <c r="A192" i="1" s="1"/>
  <c r="A193" i="1" s="1"/>
  <c r="A194" i="1" s="1"/>
  <c r="A195" i="1" s="1"/>
  <c r="A196" i="1" s="1"/>
  <c r="A197" i="1" s="1"/>
  <c r="A198" i="1" s="1"/>
  <c r="A199" i="1" s="1"/>
  <c r="J20" i="1"/>
  <c r="J21" i="1"/>
  <c r="J22" i="1"/>
  <c r="H296" i="1"/>
  <c r="G296" i="1"/>
  <c r="F296" i="1"/>
  <c r="H295" i="1"/>
  <c r="G295" i="1"/>
  <c r="F295" i="1"/>
  <c r="I295" i="1" s="1"/>
  <c r="H283" i="1"/>
  <c r="G283" i="1"/>
  <c r="F283" i="1"/>
  <c r="H269" i="1"/>
  <c r="G269" i="1"/>
  <c r="F269" i="1"/>
  <c r="H268" i="1"/>
  <c r="G268" i="1"/>
  <c r="F268" i="1"/>
  <c r="H267" i="1"/>
  <c r="G267" i="1"/>
  <c r="F267" i="1"/>
  <c r="H266" i="1"/>
  <c r="G266" i="1"/>
  <c r="F266" i="1"/>
  <c r="H265" i="1"/>
  <c r="G265" i="1"/>
  <c r="F265" i="1"/>
  <c r="H264" i="1"/>
  <c r="G264" i="1"/>
  <c r="F264" i="1"/>
  <c r="H263" i="1"/>
  <c r="G263" i="1"/>
  <c r="F263" i="1"/>
  <c r="H262" i="1"/>
  <c r="G262" i="1"/>
  <c r="F262" i="1"/>
  <c r="H261" i="1"/>
  <c r="G261" i="1"/>
  <c r="F261" i="1"/>
  <c r="H260" i="1"/>
  <c r="G260" i="1"/>
  <c r="F260" i="1"/>
  <c r="H248" i="1"/>
  <c r="G248" i="1"/>
  <c r="F248" i="1"/>
  <c r="J235" i="1"/>
  <c r="I235" i="1"/>
  <c r="H235" i="1"/>
  <c r="G235" i="1"/>
  <c r="J234" i="1"/>
  <c r="I234" i="1"/>
  <c r="H234" i="1"/>
  <c r="G234" i="1"/>
  <c r="J233" i="1"/>
  <c r="I233" i="1"/>
  <c r="H233" i="1"/>
  <c r="G233" i="1"/>
  <c r="J232" i="1"/>
  <c r="I232" i="1"/>
  <c r="H232" i="1"/>
  <c r="G232" i="1"/>
  <c r="J231" i="1"/>
  <c r="I231" i="1"/>
  <c r="H231" i="1"/>
  <c r="G231" i="1"/>
  <c r="J230" i="1"/>
  <c r="I230" i="1"/>
  <c r="H230" i="1"/>
  <c r="G230" i="1"/>
  <c r="J229" i="1"/>
  <c r="I229" i="1"/>
  <c r="H229" i="1"/>
  <c r="G229" i="1"/>
  <c r="A229" i="1"/>
  <c r="A230" i="1" s="1"/>
  <c r="A231" i="1" s="1"/>
  <c r="A232" i="1" s="1"/>
  <c r="A233" i="1" s="1"/>
  <c r="A234" i="1" s="1"/>
  <c r="A235" i="1" s="1"/>
  <c r="J216" i="1"/>
  <c r="I216" i="1"/>
  <c r="H216" i="1"/>
  <c r="G216" i="1"/>
  <c r="J215" i="1"/>
  <c r="I215" i="1"/>
  <c r="H215" i="1"/>
  <c r="G215" i="1"/>
  <c r="J214" i="1"/>
  <c r="I214" i="1"/>
  <c r="H214" i="1"/>
  <c r="G214" i="1"/>
  <c r="J213" i="1"/>
  <c r="I213" i="1"/>
  <c r="H213" i="1"/>
  <c r="G213" i="1"/>
  <c r="J212" i="1"/>
  <c r="I212" i="1"/>
  <c r="H212" i="1"/>
  <c r="G212" i="1"/>
  <c r="J211" i="1"/>
  <c r="I211" i="1"/>
  <c r="H211" i="1"/>
  <c r="G211" i="1"/>
  <c r="A211" i="1"/>
  <c r="A212" i="1" s="1"/>
  <c r="A213" i="1" s="1"/>
  <c r="A214" i="1" s="1"/>
  <c r="A215" i="1" s="1"/>
  <c r="A216" i="1" s="1"/>
  <c r="J177" i="1"/>
  <c r="I177" i="1"/>
  <c r="H177" i="1"/>
  <c r="G177" i="1"/>
  <c r="A177" i="1"/>
  <c r="J164" i="1"/>
  <c r="I164" i="1"/>
  <c r="H164" i="1"/>
  <c r="G164" i="1"/>
  <c r="J163" i="1"/>
  <c r="I163" i="1"/>
  <c r="H163" i="1"/>
  <c r="G163" i="1"/>
  <c r="J162" i="1"/>
  <c r="I162" i="1"/>
  <c r="H162" i="1"/>
  <c r="G162" i="1"/>
  <c r="J161" i="1"/>
  <c r="I161" i="1"/>
  <c r="H161" i="1"/>
  <c r="G161" i="1"/>
  <c r="J160" i="1"/>
  <c r="I160" i="1"/>
  <c r="H160" i="1"/>
  <c r="G160" i="1"/>
  <c r="A160" i="1"/>
  <c r="A161" i="1" s="1"/>
  <c r="A162" i="1" s="1"/>
  <c r="A163" i="1" s="1"/>
  <c r="A164" i="1" s="1"/>
  <c r="J144" i="1"/>
  <c r="I144" i="1"/>
  <c r="H144" i="1"/>
  <c r="G144" i="1"/>
  <c r="J143" i="1"/>
  <c r="I143" i="1"/>
  <c r="H143" i="1"/>
  <c r="G143" i="1"/>
  <c r="J142" i="1"/>
  <c r="I142" i="1"/>
  <c r="H142" i="1"/>
  <c r="G142" i="1"/>
  <c r="J141" i="1"/>
  <c r="I141" i="1"/>
  <c r="H141" i="1"/>
  <c r="G141" i="1"/>
  <c r="J140" i="1"/>
  <c r="I140" i="1"/>
  <c r="H140" i="1"/>
  <c r="G140" i="1"/>
  <c r="J139" i="1"/>
  <c r="I139" i="1"/>
  <c r="H139" i="1"/>
  <c r="G139" i="1"/>
  <c r="J138" i="1"/>
  <c r="I138" i="1"/>
  <c r="H138" i="1"/>
  <c r="G138" i="1"/>
  <c r="A138" i="1"/>
  <c r="A139" i="1" s="1"/>
  <c r="A140" i="1" s="1"/>
  <c r="A141" i="1" s="1"/>
  <c r="A142" i="1" s="1"/>
  <c r="A143" i="1" s="1"/>
  <c r="A144" i="1" s="1"/>
  <c r="A145" i="1" s="1"/>
  <c r="A146" i="1" s="1"/>
  <c r="A147" i="1" s="1"/>
  <c r="J125" i="1"/>
  <c r="I125" i="1"/>
  <c r="H125" i="1"/>
  <c r="G125" i="1"/>
  <c r="J124" i="1"/>
  <c r="I124" i="1"/>
  <c r="H124" i="1"/>
  <c r="G124" i="1"/>
  <c r="J123" i="1"/>
  <c r="I123" i="1"/>
  <c r="H123" i="1"/>
  <c r="G123" i="1"/>
  <c r="J122" i="1"/>
  <c r="I122" i="1"/>
  <c r="H122" i="1"/>
  <c r="G122" i="1"/>
  <c r="J121" i="1"/>
  <c r="I121" i="1"/>
  <c r="H121" i="1"/>
  <c r="G121" i="1"/>
  <c r="J120" i="1"/>
  <c r="I120" i="1"/>
  <c r="H120" i="1"/>
  <c r="G120" i="1"/>
  <c r="A120" i="1"/>
  <c r="A121" i="1" s="1"/>
  <c r="A122" i="1" s="1"/>
  <c r="A123" i="1" s="1"/>
  <c r="A124" i="1" s="1"/>
  <c r="A125" i="1" s="1"/>
  <c r="K194" i="1" l="1"/>
  <c r="K197" i="1"/>
  <c r="I260" i="1"/>
  <c r="I296" i="1"/>
  <c r="K347" i="1"/>
  <c r="K192" i="1"/>
  <c r="K195" i="1"/>
  <c r="K198" i="1"/>
  <c r="K190" i="1"/>
  <c r="K193" i="1"/>
  <c r="K196" i="1"/>
  <c r="K199" i="1"/>
  <c r="K348" i="1"/>
  <c r="K191" i="1"/>
  <c r="I283" i="1"/>
  <c r="I262" i="1"/>
  <c r="I266" i="1"/>
  <c r="I269" i="1"/>
  <c r="I261" i="1"/>
  <c r="I265" i="1"/>
  <c r="K144" i="1"/>
  <c r="K229" i="1"/>
  <c r="K230" i="1"/>
  <c r="K231" i="1"/>
  <c r="K232" i="1"/>
  <c r="K233" i="1"/>
  <c r="K234" i="1"/>
  <c r="K235" i="1"/>
  <c r="I248" i="1"/>
  <c r="I264" i="1"/>
  <c r="I268" i="1"/>
  <c r="I263" i="1"/>
  <c r="I267" i="1"/>
  <c r="K212" i="1"/>
  <c r="K211" i="1"/>
  <c r="K213" i="1"/>
  <c r="K214" i="1"/>
  <c r="K215" i="1"/>
  <c r="K216" i="1"/>
  <c r="K177" i="1"/>
  <c r="K160" i="1"/>
  <c r="K161" i="1"/>
  <c r="K162" i="1"/>
  <c r="K163" i="1"/>
  <c r="K164" i="1"/>
  <c r="K138" i="1"/>
  <c r="K140" i="1"/>
  <c r="K141" i="1"/>
  <c r="K142" i="1"/>
  <c r="K143" i="1"/>
  <c r="K139" i="1"/>
  <c r="K121" i="1"/>
  <c r="K122" i="1"/>
  <c r="K125" i="1"/>
  <c r="K120" i="1"/>
  <c r="K123" i="1"/>
  <c r="K124" i="1"/>
  <c r="J106" i="1" l="1"/>
  <c r="I106" i="1"/>
  <c r="H106" i="1"/>
  <c r="G106" i="1"/>
  <c r="J105" i="1"/>
  <c r="I105" i="1"/>
  <c r="H105" i="1"/>
  <c r="G105" i="1"/>
  <c r="K105" i="1" s="1"/>
  <c r="J104" i="1"/>
  <c r="I104" i="1"/>
  <c r="H104" i="1"/>
  <c r="G104" i="1"/>
  <c r="K104" i="1" s="1"/>
  <c r="J103" i="1"/>
  <c r="I103" i="1"/>
  <c r="H103" i="1"/>
  <c r="G103" i="1"/>
  <c r="K103" i="1" s="1"/>
  <c r="J102" i="1"/>
  <c r="I102" i="1"/>
  <c r="H102" i="1"/>
  <c r="G102" i="1"/>
  <c r="K102" i="1" s="1"/>
  <c r="J101" i="1"/>
  <c r="I101" i="1"/>
  <c r="H101" i="1"/>
  <c r="G101" i="1"/>
  <c r="J100" i="1"/>
  <c r="I100" i="1"/>
  <c r="H100" i="1"/>
  <c r="G100" i="1"/>
  <c r="J99" i="1"/>
  <c r="I99" i="1"/>
  <c r="H99" i="1"/>
  <c r="G99" i="1"/>
  <c r="A99" i="1"/>
  <c r="A100" i="1" s="1"/>
  <c r="A101" i="1" s="1"/>
  <c r="A102" i="1" s="1"/>
  <c r="A103" i="1" s="1"/>
  <c r="A104" i="1" s="1"/>
  <c r="A105" i="1" s="1"/>
  <c r="A106" i="1" s="1"/>
  <c r="J84" i="1"/>
  <c r="J85" i="1"/>
  <c r="J83" i="1"/>
  <c r="I85" i="1"/>
  <c r="H85" i="1"/>
  <c r="G85" i="1"/>
  <c r="I84" i="1"/>
  <c r="H84" i="1"/>
  <c r="G84" i="1"/>
  <c r="I83" i="1"/>
  <c r="H83" i="1"/>
  <c r="G83" i="1"/>
  <c r="J82" i="1"/>
  <c r="I82" i="1"/>
  <c r="H82" i="1"/>
  <c r="G82" i="1"/>
  <c r="J81" i="1"/>
  <c r="I81" i="1"/>
  <c r="H81" i="1"/>
  <c r="G81" i="1"/>
  <c r="J80" i="1"/>
  <c r="I80" i="1"/>
  <c r="H80" i="1"/>
  <c r="G80" i="1"/>
  <c r="J79" i="1"/>
  <c r="I79" i="1"/>
  <c r="H79" i="1"/>
  <c r="G79" i="1"/>
  <c r="J78" i="1"/>
  <c r="I78" i="1"/>
  <c r="H78" i="1"/>
  <c r="G78" i="1"/>
  <c r="J77" i="1"/>
  <c r="I77" i="1"/>
  <c r="H77" i="1"/>
  <c r="G77" i="1"/>
  <c r="J76" i="1"/>
  <c r="I76" i="1"/>
  <c r="H76" i="1"/>
  <c r="G76" i="1"/>
  <c r="A76" i="1"/>
  <c r="A77" i="1" s="1"/>
  <c r="A78" i="1" s="1"/>
  <c r="A79" i="1" s="1"/>
  <c r="A80" i="1" s="1"/>
  <c r="A81" i="1" s="1"/>
  <c r="A82" i="1" s="1"/>
  <c r="A83" i="1" s="1"/>
  <c r="A84" i="1" s="1"/>
  <c r="A85" i="1" s="1"/>
  <c r="A64" i="1"/>
  <c r="J51" i="1"/>
  <c r="I51" i="1"/>
  <c r="H51" i="1"/>
  <c r="G51" i="1"/>
  <c r="J50" i="1"/>
  <c r="I50" i="1"/>
  <c r="H50" i="1"/>
  <c r="G50" i="1"/>
  <c r="A50" i="1"/>
  <c r="A51" i="1" s="1"/>
  <c r="A35" i="1"/>
  <c r="A36" i="1" s="1"/>
  <c r="A37" i="1" s="1"/>
  <c r="I22" i="1"/>
  <c r="H22" i="1"/>
  <c r="G22" i="1"/>
  <c r="K22" i="1" s="1"/>
  <c r="I21" i="1"/>
  <c r="H21" i="1"/>
  <c r="G21" i="1"/>
  <c r="K21" i="1" s="1"/>
  <c r="J19" i="1"/>
  <c r="I19" i="1"/>
  <c r="H19" i="1"/>
  <c r="G19" i="1"/>
  <c r="I20" i="1"/>
  <c r="H20" i="1"/>
  <c r="G20" i="1"/>
  <c r="J18" i="1"/>
  <c r="I18" i="1"/>
  <c r="H18" i="1"/>
  <c r="G18" i="1"/>
  <c r="J17" i="1"/>
  <c r="I17" i="1"/>
  <c r="H17" i="1"/>
  <c r="G17" i="1"/>
  <c r="J16" i="1"/>
  <c r="I16" i="1"/>
  <c r="H16" i="1"/>
  <c r="G16" i="1"/>
  <c r="J15" i="1"/>
  <c r="I15" i="1"/>
  <c r="H15" i="1"/>
  <c r="G15" i="1"/>
  <c r="J14" i="1"/>
  <c r="I14" i="1"/>
  <c r="H14" i="1"/>
  <c r="G14" i="1"/>
  <c r="J13" i="1"/>
  <c r="I13" i="1"/>
  <c r="H13" i="1"/>
  <c r="G13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K100" i="1" l="1"/>
  <c r="K101" i="1"/>
  <c r="K99" i="1"/>
  <c r="K20" i="1"/>
  <c r="K50" i="1"/>
  <c r="K51" i="1"/>
  <c r="K83" i="1"/>
  <c r="K106" i="1"/>
  <c r="K85" i="1"/>
  <c r="K84" i="1"/>
  <c r="K76" i="1"/>
  <c r="K77" i="1"/>
  <c r="K78" i="1"/>
  <c r="K79" i="1"/>
  <c r="K80" i="1"/>
  <c r="K81" i="1"/>
  <c r="K82" i="1"/>
  <c r="K19" i="1"/>
  <c r="K14" i="1"/>
  <c r="K16" i="1"/>
  <c r="K17" i="1"/>
  <c r="K13" i="1"/>
  <c r="K15" i="1"/>
  <c r="K18" i="1"/>
</calcChain>
</file>

<file path=xl/sharedStrings.xml><?xml version="1.0" encoding="utf-8"?>
<sst xmlns="http://schemas.openxmlformats.org/spreadsheetml/2006/main" count="645" uniqueCount="158">
  <si>
    <t>İLAN NO.</t>
  </si>
  <si>
    <t>BİRİMİ :</t>
  </si>
  <si>
    <t>KADRO SAYISI</t>
  </si>
  <si>
    <t>DERECESİ</t>
  </si>
  <si>
    <t>A.B.D./PROGRAMI :</t>
  </si>
  <si>
    <t>S.N.</t>
  </si>
  <si>
    <t>ADI VE SOYADI</t>
  </si>
  <si>
    <t>ALES</t>
  </si>
  <si>
    <t>LİSANS</t>
  </si>
  <si>
    <t>YABANCI DİL</t>
  </si>
  <si>
    <t>ALES (%30)</t>
  </si>
  <si>
    <t>LİSANS (%30)</t>
  </si>
  <si>
    <t>Y.DİL (%10)</t>
  </si>
  <si>
    <t>TOPLAM</t>
  </si>
  <si>
    <t>DEĞERLENDİRME</t>
  </si>
  <si>
    <t>GİRİŞ SINAVI</t>
  </si>
  <si>
    <t>GİRİŞ SINAVI (%30)</t>
  </si>
  <si>
    <t>SONUÇLAR İLE İLGİLİ İTİRAZLAR İLGİLİ BİRİMLERE YAPILMALIDIR</t>
  </si>
  <si>
    <t>Sınava Girmedi</t>
  </si>
  <si>
    <t>Başarılı (Asıl)</t>
  </si>
  <si>
    <t>Başarılı (Yedek)</t>
  </si>
  <si>
    <t>Başarısız</t>
  </si>
  <si>
    <t>KADRO ÜNVANI</t>
  </si>
  <si>
    <t>Araştırma Görevlisi</t>
  </si>
  <si>
    <t>Fen Fakültesi</t>
  </si>
  <si>
    <t>Uygulamalı Bilimler Fakültesi</t>
  </si>
  <si>
    <t>Öğretim Görevlisi (Ders Verecek)</t>
  </si>
  <si>
    <t>Güzel Sanatlar Fakültesi</t>
  </si>
  <si>
    <t>Eczacılık Fakültesi</t>
  </si>
  <si>
    <t>Mühendislik Fakültesi</t>
  </si>
  <si>
    <t>ALES (%35)</t>
  </si>
  <si>
    <t>GİRİŞ SINAVI (%35)</t>
  </si>
  <si>
    <t>Teknik Bilimler Meslek Yüksekokulu</t>
  </si>
  <si>
    <t>Sıralamaya Giremedi</t>
  </si>
  <si>
    <t>İletişim Fakültesi</t>
  </si>
  <si>
    <t>-</t>
  </si>
  <si>
    <t>Veteriner Fakültesi</t>
  </si>
  <si>
    <t>Ziraat Fakültesi</t>
  </si>
  <si>
    <t>Öğretim Görevlisi (Uygulamalı Birim)</t>
  </si>
  <si>
    <t>Aşı Geliştirme Uygulama ve Araştırma Merkezi</t>
  </si>
  <si>
    <t>Eczane Hizmetleri</t>
  </si>
  <si>
    <t>Hınıs Meslek Yüksekokulu</t>
  </si>
  <si>
    <t>B*** B***</t>
  </si>
  <si>
    <t>M*** A***</t>
  </si>
  <si>
    <t>E*** E***</t>
  </si>
  <si>
    <t>A*** K***</t>
  </si>
  <si>
    <t>H*** A***</t>
  </si>
  <si>
    <t>E*** K***</t>
  </si>
  <si>
    <t>R*** Y***</t>
  </si>
  <si>
    <t>A*** Ö***</t>
  </si>
  <si>
    <t>Ş*** A***</t>
  </si>
  <si>
    <t>B*** A***</t>
  </si>
  <si>
    <t>C*** A***</t>
  </si>
  <si>
    <t>B*** U***</t>
  </si>
  <si>
    <t>F*** B***</t>
  </si>
  <si>
    <t>S*** K***</t>
  </si>
  <si>
    <t>Z*** K***</t>
  </si>
  <si>
    <t>M*** Y***</t>
  </si>
  <si>
    <t>Z*** S*** D***</t>
  </si>
  <si>
    <t>A*** E*** K***</t>
  </si>
  <si>
    <t>N*** A***</t>
  </si>
  <si>
    <t>E*** F*** K***</t>
  </si>
  <si>
    <t>T*** A***</t>
  </si>
  <si>
    <t>Z*** A***</t>
  </si>
  <si>
    <t>G*** A***</t>
  </si>
  <si>
    <t>E*** D***</t>
  </si>
  <si>
    <t>M*** Ö***</t>
  </si>
  <si>
    <t>B*** G***</t>
  </si>
  <si>
    <t>İ*** G***</t>
  </si>
  <si>
    <t>Farmakognozi</t>
  </si>
  <si>
    <t>Farmasötik Botanik</t>
  </si>
  <si>
    <t>Nükleer Fizik</t>
  </si>
  <si>
    <t>Grafik Sanatlar</t>
  </si>
  <si>
    <t>İktisadi ve İdari Bilimler Fakültesi</t>
  </si>
  <si>
    <t>Siyasi Tarih</t>
  </si>
  <si>
    <t>Yeni Medya ve İletişim</t>
  </si>
  <si>
    <t>Endüstri Mühendisliği</t>
  </si>
  <si>
    <t>Yapay Zekâ ve Veri Mühendisliği</t>
  </si>
  <si>
    <t>Yazılım Mühendisliği</t>
  </si>
  <si>
    <t>Su Ürünleri Fakültesi</t>
  </si>
  <si>
    <t>Balıkçılık Temel Bilimleri</t>
  </si>
  <si>
    <t>Yapay Zekâ ve Makine Öğrenmesi</t>
  </si>
  <si>
    <t>Veterinerlik İç Hastalıkları</t>
  </si>
  <si>
    <t>Tarımsal Biyoteknoloji</t>
  </si>
  <si>
    <t>Aşkale Meslek Yüksekokulu</t>
  </si>
  <si>
    <t>Ofis Teknolojileri ve Veri Yönetimi</t>
  </si>
  <si>
    <t>Çocuk Gelişimi</t>
  </si>
  <si>
    <t>Optisyenlik</t>
  </si>
  <si>
    <t>Narman Meslek Yüksekokulu</t>
  </si>
  <si>
    <t>İnşaat Teknolojisi</t>
  </si>
  <si>
    <t>Sosyal Bilimler Meslek Yüksekokulu</t>
  </si>
  <si>
    <t>Sivil Hava Ulaştırma İşletmeciliği</t>
  </si>
  <si>
    <t>Su ve Atık Yönetimi Teknikerliği</t>
  </si>
  <si>
    <t>Z*** İ***</t>
  </si>
  <si>
    <t>Z*** E***</t>
  </si>
  <si>
    <t>B*** N*** M***</t>
  </si>
  <si>
    <t>S*** S*** U***</t>
  </si>
  <si>
    <t>Z*** N*** B***</t>
  </si>
  <si>
    <t>K*** G***</t>
  </si>
  <si>
    <t>C*** K***</t>
  </si>
  <si>
    <t>E*** G***</t>
  </si>
  <si>
    <t>M*** O*** K***</t>
  </si>
  <si>
    <t>B*** M*** Y***</t>
  </si>
  <si>
    <t>M*** S*** K***</t>
  </si>
  <si>
    <t>İ*** A***</t>
  </si>
  <si>
    <t>M*** Ç*** T***</t>
  </si>
  <si>
    <t>G*** D***</t>
  </si>
  <si>
    <t>D*** S***</t>
  </si>
  <si>
    <t>H*** U***</t>
  </si>
  <si>
    <t>H*** Ş*** D***</t>
  </si>
  <si>
    <t>A*** E*** D***</t>
  </si>
  <si>
    <t>R*** D***</t>
  </si>
  <si>
    <t>Z*** Ç***</t>
  </si>
  <si>
    <t>M*** E*** Y***</t>
  </si>
  <si>
    <t>S*** B*** K***</t>
  </si>
  <si>
    <t>M*** N*** İ***</t>
  </si>
  <si>
    <t>H*** B*** T***</t>
  </si>
  <si>
    <t>H*** K***</t>
  </si>
  <si>
    <t>M*** Ç***</t>
  </si>
  <si>
    <t>N*** S***</t>
  </si>
  <si>
    <t>O*** K***</t>
  </si>
  <si>
    <t>S*** N*** E***</t>
  </si>
  <si>
    <t>Z*** Ş*** Y***</t>
  </si>
  <si>
    <t>E*** S*** A***</t>
  </si>
  <si>
    <t>A*** A*** K***</t>
  </si>
  <si>
    <t>Y*** R***</t>
  </si>
  <si>
    <t>A*** T***</t>
  </si>
  <si>
    <t>B*** K*** K***</t>
  </si>
  <si>
    <t>K*** K***</t>
  </si>
  <si>
    <t>R*** K***</t>
  </si>
  <si>
    <t>M*** Y*** B***</t>
  </si>
  <si>
    <t>Ş*** E***</t>
  </si>
  <si>
    <t>S*** Ö***</t>
  </si>
  <si>
    <t>T*** E***</t>
  </si>
  <si>
    <t>D*** B***</t>
  </si>
  <si>
    <t>R*** B***</t>
  </si>
  <si>
    <t>A*** C*** Ö***</t>
  </si>
  <si>
    <t>C*** G*** V***</t>
  </si>
  <si>
    <t>E*** Ö***</t>
  </si>
  <si>
    <t>C*** N*** İ***</t>
  </si>
  <si>
    <t>M*** M*** K***</t>
  </si>
  <si>
    <t>K*** E***</t>
  </si>
  <si>
    <t>Ş*** N*** T*** R***</t>
  </si>
  <si>
    <t>N*** E*** G***</t>
  </si>
  <si>
    <t>B*** T***</t>
  </si>
  <si>
    <t>B*** K***</t>
  </si>
  <si>
    <t>G*** S***</t>
  </si>
  <si>
    <t>F*** B*** T***</t>
  </si>
  <si>
    <t>Z*** D***</t>
  </si>
  <si>
    <t>M*** T***</t>
  </si>
  <si>
    <t>G*** K***</t>
  </si>
  <si>
    <t>Ç*** Ö***</t>
  </si>
  <si>
    <t>A*** Y***</t>
  </si>
  <si>
    <t>M*** S*** Ö***</t>
  </si>
  <si>
    <t>(*) Adayın iki kadroya müracaat ettiği tespit edildiğinden, ilan metninde yer alan Önemli Notlar başlığı altındaki 5. madde kapsamında;
“Adaylar, Üniversitemizce ilan edilen kadrolardan sadece bir kadroya başvuru yapabilir. Birden fazla kadroya başvuran adayların başvuruları değerlendirmeye alınmayacaktır.”
hükmü gereğince başvurusu değerlendirmeye alınmamıştır.</t>
  </si>
  <si>
    <r>
      <t>Geçersiz Başvuru</t>
    </r>
    <r>
      <rPr>
        <b/>
        <sz val="15"/>
        <color theme="1"/>
        <rFont val="Calibri"/>
        <family val="2"/>
        <charset val="162"/>
        <scheme val="minor"/>
      </rPr>
      <t xml:space="preserve"> (*)</t>
    </r>
  </si>
  <si>
    <t>T*** S*** G***</t>
  </si>
  <si>
    <t>N*** A*** C***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</si>
</sst>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30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5"/>
      <color theme="1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b/>
      <sz val="15"/>
      <name val="Calibri"/>
      <family val="2"/>
      <charset val="162"/>
      <scheme val="minor"/>
    </font>
    <font>
      <sz val="15"/>
      <name val="Calibri"/>
      <family val="2"/>
      <charset val="162"/>
      <scheme val="minor"/>
    </font>
    <font>
      <b/>
      <sz val="15"/>
      <color rgb="FF000000"/>
      <name val="Calibri"/>
      <family val="2"/>
      <charset val="162"/>
      <scheme val="minor"/>
    </font>
    <font>
      <sz val="15"/>
      <color rgb="FF00000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3">
    <xf numFmtId="0" fontId="0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</cellStyleXfs>
  <cellXfs count="113">
    <xf numFmtId="0" fontId="0" fillId="0" borderId="0" xfId="0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164" fontId="10" fillId="0" borderId="0" xfId="0" applyNumberFormat="1" applyFont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right" vertical="center"/>
    </xf>
    <xf numFmtId="164" fontId="10" fillId="0" borderId="1" xfId="0" applyNumberFormat="1" applyFont="1" applyBorder="1" applyAlignment="1">
      <alignment horizontal="center" vertical="center"/>
    </xf>
    <xf numFmtId="0" fontId="10" fillId="0" borderId="1" xfId="3" applyFont="1" applyBorder="1" applyAlignment="1">
      <alignment horizontal="center"/>
    </xf>
    <xf numFmtId="0" fontId="10" fillId="0" borderId="1" xfId="0" applyFont="1" applyBorder="1" applyAlignment="1">
      <alignment horizontal="right"/>
    </xf>
    <xf numFmtId="1" fontId="10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 vertical="center" wrapText="1"/>
    </xf>
    <xf numFmtId="164" fontId="10" fillId="3" borderId="5" xfId="0" applyNumberFormat="1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 vertical="center"/>
    </xf>
    <xf numFmtId="0" fontId="11" fillId="3" borderId="1" xfId="3" applyFont="1" applyFill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164" fontId="9" fillId="0" borderId="5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 vertical="center"/>
    </xf>
    <xf numFmtId="0" fontId="12" fillId="2" borderId="1" xfId="3" applyFont="1" applyFill="1" applyBorder="1"/>
    <xf numFmtId="0" fontId="9" fillId="0" borderId="1" xfId="0" applyFont="1" applyBorder="1"/>
    <xf numFmtId="0" fontId="9" fillId="0" borderId="1" xfId="0" applyFont="1" applyFill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/>
    </xf>
    <xf numFmtId="0" fontId="10" fillId="3" borderId="1" xfId="6" applyFont="1" applyFill="1" applyBorder="1"/>
    <xf numFmtId="164" fontId="10" fillId="3" borderId="5" xfId="6" applyNumberFormat="1" applyFont="1" applyFill="1" applyBorder="1" applyAlignment="1">
      <alignment horizontal="center"/>
    </xf>
    <xf numFmtId="164" fontId="10" fillId="3" borderId="1" xfId="6" applyNumberFormat="1" applyFont="1" applyFill="1" applyBorder="1" applyAlignment="1">
      <alignment horizontal="center"/>
    </xf>
    <xf numFmtId="164" fontId="10" fillId="3" borderId="1" xfId="6" applyNumberFormat="1" applyFont="1" applyFill="1" applyBorder="1" applyAlignment="1">
      <alignment horizontal="center" vertical="center"/>
    </xf>
    <xf numFmtId="0" fontId="9" fillId="0" borderId="1" xfId="6" applyFont="1" applyBorder="1"/>
    <xf numFmtId="164" fontId="9" fillId="0" borderId="5" xfId="6" applyNumberFormat="1" applyFont="1" applyBorder="1" applyAlignment="1">
      <alignment horizontal="center"/>
    </xf>
    <xf numFmtId="164" fontId="9" fillId="0" borderId="1" xfId="6" applyNumberFormat="1" applyFont="1" applyBorder="1" applyAlignment="1">
      <alignment horizontal="center" vertical="center"/>
    </xf>
    <xf numFmtId="0" fontId="9" fillId="0" borderId="1" xfId="6" applyFont="1" applyBorder="1" applyAlignment="1">
      <alignment horizontal="left" vertical="center" wrapText="1"/>
    </xf>
    <xf numFmtId="0" fontId="10" fillId="3" borderId="1" xfId="0" applyFont="1" applyFill="1" applyBorder="1"/>
    <xf numFmtId="165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165" fontId="9" fillId="0" borderId="6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 vertical="center"/>
    </xf>
    <xf numFmtId="0" fontId="10" fillId="3" borderId="1" xfId="6" applyFont="1" applyFill="1" applyBorder="1" applyAlignment="1">
      <alignment horizontal="left"/>
    </xf>
    <xf numFmtId="165" fontId="10" fillId="3" borderId="2" xfId="6" applyNumberFormat="1" applyFont="1" applyFill="1" applyBorder="1" applyAlignment="1">
      <alignment horizontal="center"/>
    </xf>
    <xf numFmtId="164" fontId="9" fillId="0" borderId="5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9" fillId="0" borderId="1" xfId="0" applyFont="1" applyFill="1" applyBorder="1"/>
    <xf numFmtId="16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10" fillId="3" borderId="8" xfId="0" applyFont="1" applyFill="1" applyBorder="1"/>
    <xf numFmtId="165" fontId="10" fillId="3" borderId="9" xfId="0" applyNumberFormat="1" applyFont="1" applyFill="1" applyBorder="1" applyAlignment="1">
      <alignment horizontal="center"/>
    </xf>
    <xf numFmtId="164" fontId="10" fillId="3" borderId="8" xfId="0" applyNumberFormat="1" applyFont="1" applyFill="1" applyBorder="1" applyAlignment="1">
      <alignment horizontal="center"/>
    </xf>
    <xf numFmtId="164" fontId="10" fillId="3" borderId="8" xfId="0" applyNumberFormat="1" applyFont="1" applyFill="1" applyBorder="1" applyAlignment="1">
      <alignment horizontal="center" vertical="center"/>
    </xf>
    <xf numFmtId="0" fontId="9" fillId="0" borderId="8" xfId="0" applyFont="1" applyBorder="1"/>
    <xf numFmtId="165" fontId="9" fillId="0" borderId="10" xfId="0" applyNumberFormat="1" applyFont="1" applyBorder="1" applyAlignment="1">
      <alignment horizontal="center"/>
    </xf>
    <xf numFmtId="164" fontId="9" fillId="0" borderId="11" xfId="0" applyNumberFormat="1" applyFont="1" applyBorder="1" applyAlignment="1">
      <alignment horizontal="center"/>
    </xf>
    <xf numFmtId="164" fontId="9" fillId="0" borderId="8" xfId="0" applyNumberFormat="1" applyFont="1" applyBorder="1" applyAlignment="1">
      <alignment horizontal="center" vertical="center"/>
    </xf>
    <xf numFmtId="165" fontId="9" fillId="0" borderId="8" xfId="0" applyNumberFormat="1" applyFont="1" applyBorder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164" fontId="12" fillId="0" borderId="8" xfId="0" applyNumberFormat="1" applyFont="1" applyBorder="1" applyAlignment="1">
      <alignment horizontal="center" vertical="center"/>
    </xf>
    <xf numFmtId="164" fontId="9" fillId="0" borderId="10" xfId="0" applyNumberFormat="1" applyFont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/>
    </xf>
    <xf numFmtId="0" fontId="9" fillId="0" borderId="1" xfId="6" applyFont="1" applyBorder="1" applyAlignment="1">
      <alignment horizontal="left"/>
    </xf>
    <xf numFmtId="164" fontId="9" fillId="0" borderId="2" xfId="0" applyNumberFormat="1" applyFont="1" applyBorder="1" applyAlignment="1">
      <alignment horizontal="center"/>
    </xf>
    <xf numFmtId="0" fontId="9" fillId="0" borderId="5" xfId="6" applyFont="1" applyBorder="1" applyAlignment="1">
      <alignment horizontal="left"/>
    </xf>
    <xf numFmtId="164" fontId="9" fillId="0" borderId="6" xfId="0" applyNumberFormat="1" applyFont="1" applyBorder="1" applyAlignment="1">
      <alignment horizontal="center"/>
    </xf>
    <xf numFmtId="0" fontId="13" fillId="3" borderId="1" xfId="0" applyFont="1" applyFill="1" applyBorder="1"/>
    <xf numFmtId="0" fontId="14" fillId="0" borderId="1" xfId="0" applyFont="1" applyBorder="1"/>
    <xf numFmtId="164" fontId="9" fillId="0" borderId="0" xfId="0" applyNumberFormat="1" applyFont="1"/>
    <xf numFmtId="0" fontId="10" fillId="0" borderId="1" xfId="9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0" fontId="10" fillId="3" borderId="1" xfId="7" applyFont="1" applyFill="1" applyBorder="1"/>
    <xf numFmtId="165" fontId="10" fillId="3" borderId="1" xfId="0" applyNumberFormat="1" applyFont="1" applyFill="1" applyBorder="1" applyAlignment="1">
      <alignment horizontal="center"/>
    </xf>
    <xf numFmtId="0" fontId="11" fillId="3" borderId="1" xfId="9" applyFont="1" applyFill="1" applyBorder="1"/>
    <xf numFmtId="0" fontId="9" fillId="0" borderId="1" xfId="0" applyFont="1" applyFill="1" applyBorder="1" applyAlignment="1">
      <alignment horizontal="center"/>
    </xf>
    <xf numFmtId="165" fontId="10" fillId="3" borderId="1" xfId="7" applyNumberFormat="1" applyFont="1" applyFill="1" applyBorder="1" applyAlignment="1">
      <alignment horizontal="center"/>
    </xf>
    <xf numFmtId="164" fontId="10" fillId="3" borderId="1" xfId="7" applyNumberFormat="1" applyFont="1" applyFill="1" applyBorder="1" applyAlignment="1">
      <alignment horizontal="center"/>
    </xf>
    <xf numFmtId="0" fontId="13" fillId="3" borderId="5" xfId="0" applyFont="1" applyFill="1" applyBorder="1"/>
    <xf numFmtId="164" fontId="13" fillId="3" borderId="7" xfId="0" applyNumberFormat="1" applyFont="1" applyFill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/>
    </xf>
    <xf numFmtId="164" fontId="10" fillId="3" borderId="1" xfId="7" applyNumberFormat="1" applyFont="1" applyFill="1" applyBorder="1" applyAlignment="1">
      <alignment horizontal="center" vertical="center"/>
    </xf>
    <xf numFmtId="0" fontId="9" fillId="0" borderId="1" xfId="7" applyFont="1" applyBorder="1"/>
    <xf numFmtId="164" fontId="9" fillId="0" borderId="1" xfId="7" applyNumberFormat="1" applyFont="1" applyBorder="1" applyAlignment="1">
      <alignment horizontal="center" vertical="center"/>
    </xf>
    <xf numFmtId="164" fontId="9" fillId="0" borderId="1" xfId="7" applyNumberFormat="1" applyFont="1" applyBorder="1" applyAlignment="1">
      <alignment horizontal="center"/>
    </xf>
    <xf numFmtId="0" fontId="9" fillId="0" borderId="1" xfId="7" applyFont="1" applyFill="1" applyBorder="1" applyAlignment="1">
      <alignment horizontal="left"/>
    </xf>
    <xf numFmtId="164" fontId="9" fillId="0" borderId="1" xfId="7" applyNumberFormat="1" applyFont="1" applyFill="1" applyBorder="1" applyAlignment="1">
      <alignment horizontal="center" vertical="center"/>
    </xf>
    <xf numFmtId="164" fontId="9" fillId="0" borderId="0" xfId="7" applyNumberFormat="1" applyFont="1" applyFill="1" applyAlignment="1">
      <alignment horizontal="center" vertical="center"/>
    </xf>
    <xf numFmtId="164" fontId="9" fillId="0" borderId="1" xfId="7" applyNumberFormat="1" applyFont="1" applyFill="1" applyBorder="1" applyAlignment="1">
      <alignment horizontal="center"/>
    </xf>
    <xf numFmtId="0" fontId="9" fillId="0" borderId="1" xfId="7" applyFont="1" applyBorder="1" applyAlignment="1">
      <alignment horizontal="left"/>
    </xf>
    <xf numFmtId="0" fontId="9" fillId="0" borderId="1" xfId="7" applyFont="1" applyBorder="1" applyAlignment="1">
      <alignment horizontal="center"/>
    </xf>
    <xf numFmtId="0" fontId="15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164" fontId="9" fillId="3" borderId="5" xfId="0" applyNumberFormat="1" applyFon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164" fontId="10" fillId="0" borderId="2" xfId="0" applyNumberFormat="1" applyFont="1" applyBorder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</cellXfs>
  <cellStyles count="13">
    <cellStyle name="Normal" xfId="0" builtinId="0"/>
    <cellStyle name="Normal 2" xfId="1" xr:uid="{00000000-0005-0000-0000-000001000000}"/>
    <cellStyle name="Normal 2 2" xfId="7" xr:uid="{00000000-0005-0000-0000-000002000000}"/>
    <cellStyle name="Normal 3" xfId="2" xr:uid="{00000000-0005-0000-0000-000003000000}"/>
    <cellStyle name="Normal 3 2" xfId="8" xr:uid="{00000000-0005-0000-0000-000004000000}"/>
    <cellStyle name="Normal 3 3" xfId="12" xr:uid="{00000000-0005-0000-0000-000005000000}"/>
    <cellStyle name="Normal 4" xfId="3" xr:uid="{00000000-0005-0000-0000-000006000000}"/>
    <cellStyle name="Normal 4 2" xfId="9" xr:uid="{00000000-0005-0000-0000-000007000000}"/>
    <cellStyle name="Normal 5" xfId="4" xr:uid="{00000000-0005-0000-0000-000008000000}"/>
    <cellStyle name="Normal 5 2" xfId="10" xr:uid="{00000000-0005-0000-0000-000009000000}"/>
    <cellStyle name="Normal 6" xfId="5" xr:uid="{00000000-0005-0000-0000-00000A000000}"/>
    <cellStyle name="Normal 6 2" xfId="11" xr:uid="{00000000-0005-0000-0000-00000B000000}"/>
    <cellStyle name="Normal 7" xfId="6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348"/>
  <sheetViews>
    <sheetView tabSelected="1" zoomScale="70" zoomScaleNormal="70" workbookViewId="0">
      <selection activeCell="B2" sqref="B2:L2"/>
    </sheetView>
  </sheetViews>
  <sheetFormatPr defaultColWidth="9.140625" defaultRowHeight="19.5" x14ac:dyDescent="0.3"/>
  <cols>
    <col min="1" max="1" width="4.7109375" style="1" bestFit="1" customWidth="1"/>
    <col min="2" max="2" width="37.140625" style="2" customWidth="1"/>
    <col min="3" max="3" width="10.7109375" style="2" bestFit="1" customWidth="1"/>
    <col min="4" max="4" width="11.85546875" style="2" customWidth="1"/>
    <col min="5" max="6" width="16" style="2" bestFit="1" customWidth="1"/>
    <col min="7" max="7" width="16.5703125" style="2" customWidth="1"/>
    <col min="8" max="8" width="24.140625" style="2" customWidth="1"/>
    <col min="9" max="9" width="21" style="2" bestFit="1" customWidth="1"/>
    <col min="10" max="10" width="27.42578125" style="2" customWidth="1"/>
    <col min="11" max="11" width="12.42578125" style="2" bestFit="1" customWidth="1"/>
    <col min="12" max="12" width="27.28515625" style="2" bestFit="1" customWidth="1"/>
    <col min="13" max="16384" width="9.140625" style="2"/>
  </cols>
  <sheetData>
    <row r="2" spans="1:12" ht="45" customHeight="1" x14ac:dyDescent="0.3">
      <c r="B2" s="100" t="s">
        <v>17</v>
      </c>
      <c r="C2" s="101"/>
      <c r="D2" s="101"/>
      <c r="E2" s="101"/>
      <c r="F2" s="101"/>
      <c r="G2" s="101"/>
      <c r="H2" s="101"/>
      <c r="I2" s="101"/>
      <c r="J2" s="101"/>
      <c r="K2" s="101"/>
      <c r="L2" s="102"/>
    </row>
    <row r="9" spans="1:12" ht="16.5" customHeight="1" x14ac:dyDescent="0.3">
      <c r="A9" s="3"/>
      <c r="B9" s="3"/>
      <c r="C9" s="4"/>
      <c r="D9" s="4"/>
      <c r="E9" s="4"/>
      <c r="F9" s="4"/>
      <c r="G9" s="4"/>
      <c r="H9" s="4"/>
      <c r="I9" s="4"/>
      <c r="J9" s="106" t="s">
        <v>0</v>
      </c>
      <c r="K9" s="107"/>
      <c r="L9" s="5">
        <v>1</v>
      </c>
    </row>
    <row r="10" spans="1:12" x14ac:dyDescent="0.3">
      <c r="A10" s="3"/>
      <c r="B10" s="6" t="s">
        <v>1</v>
      </c>
      <c r="C10" s="110" t="s">
        <v>28</v>
      </c>
      <c r="D10" s="111"/>
      <c r="E10" s="111"/>
      <c r="F10" s="111"/>
      <c r="G10" s="111"/>
      <c r="H10" s="111"/>
      <c r="I10" s="112"/>
      <c r="J10" s="7" t="s">
        <v>2</v>
      </c>
      <c r="K10" s="7" t="s">
        <v>3</v>
      </c>
      <c r="L10" s="8" t="s">
        <v>22</v>
      </c>
    </row>
    <row r="11" spans="1:12" x14ac:dyDescent="0.3">
      <c r="A11" s="3"/>
      <c r="B11" s="9" t="s">
        <v>4</v>
      </c>
      <c r="C11" s="103" t="s">
        <v>69</v>
      </c>
      <c r="D11" s="104"/>
      <c r="E11" s="104"/>
      <c r="F11" s="104"/>
      <c r="G11" s="104"/>
      <c r="H11" s="104"/>
      <c r="I11" s="105"/>
      <c r="J11" s="10">
        <v>1</v>
      </c>
      <c r="K11" s="10">
        <v>4</v>
      </c>
      <c r="L11" s="5" t="s">
        <v>23</v>
      </c>
    </row>
    <row r="12" spans="1:12" x14ac:dyDescent="0.3">
      <c r="A12" s="5" t="s">
        <v>5</v>
      </c>
      <c r="B12" s="5" t="s">
        <v>6</v>
      </c>
      <c r="C12" s="11" t="s">
        <v>7</v>
      </c>
      <c r="D12" s="11" t="s">
        <v>8</v>
      </c>
      <c r="E12" s="11" t="s">
        <v>9</v>
      </c>
      <c r="F12" s="11" t="s">
        <v>15</v>
      </c>
      <c r="G12" s="11" t="s">
        <v>10</v>
      </c>
      <c r="H12" s="11" t="s">
        <v>11</v>
      </c>
      <c r="I12" s="11" t="s">
        <v>12</v>
      </c>
      <c r="J12" s="11" t="s">
        <v>16</v>
      </c>
      <c r="K12" s="7" t="s">
        <v>13</v>
      </c>
      <c r="L12" s="12" t="s">
        <v>14</v>
      </c>
    </row>
    <row r="13" spans="1:12" x14ac:dyDescent="0.3">
      <c r="A13" s="13">
        <f>IF(ISTEXT(B13),0+1,"")</f>
        <v>1</v>
      </c>
      <c r="B13" s="14" t="s">
        <v>93</v>
      </c>
      <c r="C13" s="15">
        <v>86.307249999999996</v>
      </c>
      <c r="D13" s="16">
        <v>97.43</v>
      </c>
      <c r="E13" s="15">
        <v>76.25</v>
      </c>
      <c r="F13" s="16">
        <v>75.5</v>
      </c>
      <c r="G13" s="16">
        <f t="shared" ref="G13:H22" si="0">C13*(30/100)</f>
        <v>25.892174999999998</v>
      </c>
      <c r="H13" s="16">
        <f t="shared" si="0"/>
        <v>29.228999999999999</v>
      </c>
      <c r="I13" s="16">
        <f t="shared" ref="I13:I22" si="1">E13*(10/100)</f>
        <v>7.625</v>
      </c>
      <c r="J13" s="16">
        <f t="shared" ref="J13:J18" si="2">F13*(30/100)</f>
        <v>22.65</v>
      </c>
      <c r="K13" s="16">
        <f t="shared" ref="K13:K18" si="3">G13+H13+I13+J13</f>
        <v>85.396174999999999</v>
      </c>
      <c r="L13" s="17" t="s">
        <v>19</v>
      </c>
    </row>
    <row r="14" spans="1:12" x14ac:dyDescent="0.3">
      <c r="A14" s="18">
        <f>IF(ISTEXT(B14),A13+1,"")</f>
        <v>2</v>
      </c>
      <c r="B14" s="19" t="s">
        <v>57</v>
      </c>
      <c r="C14" s="20">
        <v>96.546940000000006</v>
      </c>
      <c r="D14" s="20">
        <v>86.93</v>
      </c>
      <c r="E14" s="20">
        <v>70</v>
      </c>
      <c r="F14" s="21">
        <v>76</v>
      </c>
      <c r="G14" s="21">
        <f t="shared" si="0"/>
        <v>28.964082000000001</v>
      </c>
      <c r="H14" s="21">
        <f t="shared" si="0"/>
        <v>26.079000000000001</v>
      </c>
      <c r="I14" s="21">
        <f t="shared" si="1"/>
        <v>7</v>
      </c>
      <c r="J14" s="21">
        <f t="shared" si="2"/>
        <v>22.8</v>
      </c>
      <c r="K14" s="21">
        <f t="shared" si="3"/>
        <v>84.843081999999995</v>
      </c>
      <c r="L14" s="22" t="s">
        <v>20</v>
      </c>
    </row>
    <row r="15" spans="1:12" x14ac:dyDescent="0.3">
      <c r="A15" s="18">
        <f t="shared" ref="A15:A22" si="4">IF(ISTEXT(B15),A14+1,"")</f>
        <v>3</v>
      </c>
      <c r="B15" s="19" t="s">
        <v>94</v>
      </c>
      <c r="C15" s="20">
        <v>86.123990000000006</v>
      </c>
      <c r="D15" s="20">
        <v>89.96</v>
      </c>
      <c r="E15" s="20">
        <v>77.5</v>
      </c>
      <c r="F15" s="21">
        <v>52.5</v>
      </c>
      <c r="G15" s="21">
        <f t="shared" si="0"/>
        <v>25.837197</v>
      </c>
      <c r="H15" s="21">
        <f t="shared" si="0"/>
        <v>26.987999999999996</v>
      </c>
      <c r="I15" s="21">
        <f t="shared" si="1"/>
        <v>7.75</v>
      </c>
      <c r="J15" s="21">
        <f t="shared" si="2"/>
        <v>15.75</v>
      </c>
      <c r="K15" s="21">
        <f t="shared" si="3"/>
        <v>76.325197000000003</v>
      </c>
      <c r="L15" s="23" t="s">
        <v>33</v>
      </c>
    </row>
    <row r="16" spans="1:12" x14ac:dyDescent="0.3">
      <c r="A16" s="18">
        <f t="shared" si="4"/>
        <v>4</v>
      </c>
      <c r="B16" s="24" t="s">
        <v>95</v>
      </c>
      <c r="C16" s="20">
        <v>87.9345</v>
      </c>
      <c r="D16" s="21">
        <v>86.7</v>
      </c>
      <c r="E16" s="20">
        <v>72.5</v>
      </c>
      <c r="F16" s="21">
        <v>54.5</v>
      </c>
      <c r="G16" s="21">
        <f t="shared" si="0"/>
        <v>26.38035</v>
      </c>
      <c r="H16" s="21">
        <f t="shared" si="0"/>
        <v>26.01</v>
      </c>
      <c r="I16" s="21">
        <f t="shared" si="1"/>
        <v>7.25</v>
      </c>
      <c r="J16" s="21">
        <f t="shared" si="2"/>
        <v>16.349999999999998</v>
      </c>
      <c r="K16" s="21">
        <f t="shared" si="3"/>
        <v>75.990349999999992</v>
      </c>
      <c r="L16" s="23" t="s">
        <v>33</v>
      </c>
    </row>
    <row r="17" spans="1:12" x14ac:dyDescent="0.3">
      <c r="A17" s="18">
        <f t="shared" si="4"/>
        <v>5</v>
      </c>
      <c r="B17" s="19" t="s">
        <v>51</v>
      </c>
      <c r="C17" s="25">
        <v>84.877089999999995</v>
      </c>
      <c r="D17" s="21">
        <v>89.26</v>
      </c>
      <c r="E17" s="25">
        <v>52.5</v>
      </c>
      <c r="F17" s="21">
        <v>56</v>
      </c>
      <c r="G17" s="21">
        <f t="shared" si="0"/>
        <v>25.463126999999997</v>
      </c>
      <c r="H17" s="21">
        <f t="shared" si="0"/>
        <v>26.778000000000002</v>
      </c>
      <c r="I17" s="21">
        <f t="shared" si="1"/>
        <v>5.25</v>
      </c>
      <c r="J17" s="21">
        <f t="shared" si="2"/>
        <v>16.8</v>
      </c>
      <c r="K17" s="21">
        <f t="shared" si="3"/>
        <v>74.291127000000003</v>
      </c>
      <c r="L17" s="23" t="s">
        <v>33</v>
      </c>
    </row>
    <row r="18" spans="1:12" x14ac:dyDescent="0.3">
      <c r="A18" s="18">
        <f t="shared" si="4"/>
        <v>6</v>
      </c>
      <c r="B18" s="23" t="s">
        <v>60</v>
      </c>
      <c r="C18" s="25">
        <v>83.237189999999998</v>
      </c>
      <c r="D18" s="25">
        <v>89.96</v>
      </c>
      <c r="E18" s="25">
        <v>82.5</v>
      </c>
      <c r="F18" s="21">
        <v>45.5</v>
      </c>
      <c r="G18" s="21">
        <f t="shared" si="0"/>
        <v>24.971156999999998</v>
      </c>
      <c r="H18" s="21">
        <f t="shared" si="0"/>
        <v>26.987999999999996</v>
      </c>
      <c r="I18" s="21">
        <f t="shared" si="1"/>
        <v>8.25</v>
      </c>
      <c r="J18" s="21">
        <f t="shared" si="2"/>
        <v>13.65</v>
      </c>
      <c r="K18" s="21">
        <f t="shared" si="3"/>
        <v>73.859156999999996</v>
      </c>
      <c r="L18" s="23" t="s">
        <v>33</v>
      </c>
    </row>
    <row r="19" spans="1:12" x14ac:dyDescent="0.3">
      <c r="A19" s="18">
        <f t="shared" si="4"/>
        <v>7</v>
      </c>
      <c r="B19" s="19" t="s">
        <v>56</v>
      </c>
      <c r="C19" s="25">
        <v>86.417969999999997</v>
      </c>
      <c r="D19" s="21">
        <v>72.7</v>
      </c>
      <c r="E19" s="25">
        <v>53.75</v>
      </c>
      <c r="F19" s="21">
        <v>17</v>
      </c>
      <c r="G19" s="21">
        <f>C19*(30/100)</f>
        <v>25.925390999999998</v>
      </c>
      <c r="H19" s="21">
        <f>D19*(30/100)</f>
        <v>21.81</v>
      </c>
      <c r="I19" s="21">
        <f>E19*(10/100)</f>
        <v>5.375</v>
      </c>
      <c r="J19" s="21">
        <f>F19*(30/100)</f>
        <v>5.0999999999999996</v>
      </c>
      <c r="K19" s="21">
        <f>G19+H19+I19+J19</f>
        <v>58.210390999999994</v>
      </c>
      <c r="L19" s="23" t="s">
        <v>21</v>
      </c>
    </row>
    <row r="20" spans="1:12" x14ac:dyDescent="0.3">
      <c r="A20" s="18">
        <f t="shared" si="4"/>
        <v>8</v>
      </c>
      <c r="B20" s="19" t="s">
        <v>52</v>
      </c>
      <c r="C20" s="25">
        <v>97.107759999999999</v>
      </c>
      <c r="D20" s="21">
        <v>89.26</v>
      </c>
      <c r="E20" s="25">
        <v>50</v>
      </c>
      <c r="F20" s="21">
        <v>0</v>
      </c>
      <c r="G20" s="21">
        <f t="shared" si="0"/>
        <v>29.132327999999998</v>
      </c>
      <c r="H20" s="21">
        <f t="shared" si="0"/>
        <v>26.778000000000002</v>
      </c>
      <c r="I20" s="21">
        <f t="shared" si="1"/>
        <v>5</v>
      </c>
      <c r="J20" s="21">
        <f t="shared" ref="J20:J22" si="5">F20*(30/100)</f>
        <v>0</v>
      </c>
      <c r="K20" s="21">
        <f t="shared" ref="K20:K22" si="6">G20+H20+I20+J20</f>
        <v>60.910328</v>
      </c>
      <c r="L20" s="23" t="s">
        <v>18</v>
      </c>
    </row>
    <row r="21" spans="1:12" x14ac:dyDescent="0.3">
      <c r="A21" s="18">
        <f t="shared" si="4"/>
        <v>9</v>
      </c>
      <c r="B21" s="23" t="s">
        <v>96</v>
      </c>
      <c r="C21" s="25">
        <v>77.195679999999996</v>
      </c>
      <c r="D21" s="21">
        <v>90.2</v>
      </c>
      <c r="E21" s="25">
        <v>73.75</v>
      </c>
      <c r="F21" s="21">
        <v>0</v>
      </c>
      <c r="G21" s="21">
        <f t="shared" si="0"/>
        <v>23.158703999999997</v>
      </c>
      <c r="H21" s="21">
        <f t="shared" si="0"/>
        <v>27.06</v>
      </c>
      <c r="I21" s="21">
        <f t="shared" si="1"/>
        <v>7.375</v>
      </c>
      <c r="J21" s="21">
        <f t="shared" si="5"/>
        <v>0</v>
      </c>
      <c r="K21" s="21">
        <f t="shared" si="6"/>
        <v>57.593703999999995</v>
      </c>
      <c r="L21" s="23" t="s">
        <v>18</v>
      </c>
    </row>
    <row r="22" spans="1:12" x14ac:dyDescent="0.3">
      <c r="A22" s="18">
        <f t="shared" si="4"/>
        <v>10</v>
      </c>
      <c r="B22" s="19" t="s">
        <v>55</v>
      </c>
      <c r="C22" s="25">
        <v>82.912040000000005</v>
      </c>
      <c r="D22" s="21">
        <v>85.06</v>
      </c>
      <c r="E22" s="25">
        <v>55</v>
      </c>
      <c r="F22" s="21">
        <v>0</v>
      </c>
      <c r="G22" s="21">
        <f t="shared" si="0"/>
        <v>24.873612000000001</v>
      </c>
      <c r="H22" s="21">
        <f t="shared" si="0"/>
        <v>25.518000000000001</v>
      </c>
      <c r="I22" s="21">
        <f t="shared" si="1"/>
        <v>5.5</v>
      </c>
      <c r="J22" s="21">
        <f t="shared" si="5"/>
        <v>0</v>
      </c>
      <c r="K22" s="21">
        <f t="shared" si="6"/>
        <v>55.891612000000002</v>
      </c>
      <c r="L22" s="23" t="s">
        <v>18</v>
      </c>
    </row>
    <row r="31" spans="1:12" x14ac:dyDescent="0.3">
      <c r="A31" s="3"/>
      <c r="B31" s="3"/>
      <c r="C31" s="4"/>
      <c r="D31" s="4"/>
      <c r="E31" s="4"/>
      <c r="F31" s="4"/>
      <c r="G31" s="4"/>
      <c r="H31" s="4"/>
      <c r="I31" s="4"/>
      <c r="J31" s="106" t="s">
        <v>0</v>
      </c>
      <c r="K31" s="107"/>
      <c r="L31" s="5">
        <v>2</v>
      </c>
    </row>
    <row r="32" spans="1:12" x14ac:dyDescent="0.3">
      <c r="A32" s="3"/>
      <c r="B32" s="6" t="s">
        <v>1</v>
      </c>
      <c r="C32" s="110" t="s">
        <v>28</v>
      </c>
      <c r="D32" s="111"/>
      <c r="E32" s="111"/>
      <c r="F32" s="111"/>
      <c r="G32" s="111"/>
      <c r="H32" s="111"/>
      <c r="I32" s="112"/>
      <c r="J32" s="7" t="s">
        <v>2</v>
      </c>
      <c r="K32" s="7" t="s">
        <v>3</v>
      </c>
      <c r="L32" s="8" t="s">
        <v>22</v>
      </c>
    </row>
    <row r="33" spans="1:12" x14ac:dyDescent="0.3">
      <c r="A33" s="3"/>
      <c r="B33" s="9" t="s">
        <v>4</v>
      </c>
      <c r="C33" s="103" t="s">
        <v>70</v>
      </c>
      <c r="D33" s="104"/>
      <c r="E33" s="104"/>
      <c r="F33" s="104"/>
      <c r="G33" s="104"/>
      <c r="H33" s="104"/>
      <c r="I33" s="105"/>
      <c r="J33" s="10">
        <v>1</v>
      </c>
      <c r="K33" s="10">
        <v>4</v>
      </c>
      <c r="L33" s="5" t="s">
        <v>23</v>
      </c>
    </row>
    <row r="34" spans="1:12" x14ac:dyDescent="0.3">
      <c r="A34" s="5" t="s">
        <v>5</v>
      </c>
      <c r="B34" s="5" t="s">
        <v>6</v>
      </c>
      <c r="C34" s="11" t="s">
        <v>7</v>
      </c>
      <c r="D34" s="11" t="s">
        <v>8</v>
      </c>
      <c r="E34" s="11" t="s">
        <v>9</v>
      </c>
      <c r="F34" s="11" t="s">
        <v>15</v>
      </c>
      <c r="G34" s="11" t="s">
        <v>10</v>
      </c>
      <c r="H34" s="11" t="s">
        <v>11</v>
      </c>
      <c r="I34" s="11" t="s">
        <v>12</v>
      </c>
      <c r="J34" s="11" t="s">
        <v>16</v>
      </c>
      <c r="K34" s="7" t="s">
        <v>13</v>
      </c>
      <c r="L34" s="12" t="s">
        <v>14</v>
      </c>
    </row>
    <row r="35" spans="1:12" x14ac:dyDescent="0.3">
      <c r="A35" s="13">
        <f>IF(ISTEXT(B35),0+1,"")</f>
        <v>1</v>
      </c>
      <c r="B35" s="26" t="s">
        <v>51</v>
      </c>
      <c r="C35" s="27">
        <v>88.505610000000004</v>
      </c>
      <c r="D35" s="28">
        <v>77.36</v>
      </c>
      <c r="E35" s="27">
        <v>60</v>
      </c>
      <c r="F35" s="29">
        <v>94.3</v>
      </c>
      <c r="G35" s="29">
        <v>26.551683000000001</v>
      </c>
      <c r="H35" s="29">
        <v>23.207999999999998</v>
      </c>
      <c r="I35" s="29">
        <v>6</v>
      </c>
      <c r="J35" s="29">
        <v>28.29</v>
      </c>
      <c r="K35" s="29">
        <v>84.049682999999987</v>
      </c>
      <c r="L35" s="17" t="s">
        <v>19</v>
      </c>
    </row>
    <row r="36" spans="1:12" x14ac:dyDescent="0.3">
      <c r="A36" s="18">
        <f>IF(ISTEXT(B36),A35+1,"")</f>
        <v>2</v>
      </c>
      <c r="B36" s="30" t="s">
        <v>97</v>
      </c>
      <c r="C36" s="31">
        <v>80.472149999999999</v>
      </c>
      <c r="D36" s="31">
        <v>91.36</v>
      </c>
      <c r="E36" s="31">
        <v>78.75</v>
      </c>
      <c r="F36" s="32">
        <v>65.599999999999994</v>
      </c>
      <c r="G36" s="32">
        <v>24.141645</v>
      </c>
      <c r="H36" s="32">
        <v>27.407999999999998</v>
      </c>
      <c r="I36" s="32">
        <v>7.875</v>
      </c>
      <c r="J36" s="32">
        <v>19.679999999999996</v>
      </c>
      <c r="K36" s="32">
        <v>79.104644999999991</v>
      </c>
      <c r="L36" s="22" t="s">
        <v>20</v>
      </c>
    </row>
    <row r="37" spans="1:12" x14ac:dyDescent="0.3">
      <c r="A37" s="18">
        <f t="shared" ref="A37" si="7">IF(ISTEXT(B37),A36+1,"")</f>
        <v>3</v>
      </c>
      <c r="B37" s="33" t="s">
        <v>98</v>
      </c>
      <c r="C37" s="31">
        <v>78.109269999999995</v>
      </c>
      <c r="D37" s="31">
        <v>85.53</v>
      </c>
      <c r="E37" s="31">
        <v>63.75</v>
      </c>
      <c r="F37" s="32">
        <v>69.7</v>
      </c>
      <c r="G37" s="32">
        <v>23.432780999999999</v>
      </c>
      <c r="H37" s="32">
        <v>25.658999999999999</v>
      </c>
      <c r="I37" s="32">
        <v>6.375</v>
      </c>
      <c r="J37" s="32">
        <v>20.91</v>
      </c>
      <c r="K37" s="32">
        <v>76.376780999999994</v>
      </c>
      <c r="L37" s="23" t="s">
        <v>33</v>
      </c>
    </row>
    <row r="46" spans="1:12" x14ac:dyDescent="0.3">
      <c r="A46" s="3"/>
      <c r="B46" s="3"/>
      <c r="C46" s="4"/>
      <c r="D46" s="4"/>
      <c r="E46" s="4"/>
      <c r="F46" s="4"/>
      <c r="G46" s="4"/>
      <c r="H46" s="4"/>
      <c r="I46" s="4"/>
      <c r="J46" s="106" t="s">
        <v>0</v>
      </c>
      <c r="K46" s="107"/>
      <c r="L46" s="5">
        <v>3</v>
      </c>
    </row>
    <row r="47" spans="1:12" x14ac:dyDescent="0.3">
      <c r="A47" s="3"/>
      <c r="B47" s="6" t="s">
        <v>1</v>
      </c>
      <c r="C47" s="110" t="s">
        <v>24</v>
      </c>
      <c r="D47" s="111"/>
      <c r="E47" s="111"/>
      <c r="F47" s="111"/>
      <c r="G47" s="111"/>
      <c r="H47" s="111"/>
      <c r="I47" s="112"/>
      <c r="J47" s="7" t="s">
        <v>2</v>
      </c>
      <c r="K47" s="7" t="s">
        <v>3</v>
      </c>
      <c r="L47" s="8" t="s">
        <v>22</v>
      </c>
    </row>
    <row r="48" spans="1:12" x14ac:dyDescent="0.3">
      <c r="A48" s="3"/>
      <c r="B48" s="9" t="s">
        <v>4</v>
      </c>
      <c r="C48" s="103" t="s">
        <v>71</v>
      </c>
      <c r="D48" s="104"/>
      <c r="E48" s="104"/>
      <c r="F48" s="104"/>
      <c r="G48" s="104"/>
      <c r="H48" s="104"/>
      <c r="I48" s="105"/>
      <c r="J48" s="10">
        <v>1</v>
      </c>
      <c r="K48" s="10">
        <v>5</v>
      </c>
      <c r="L48" s="5" t="s">
        <v>23</v>
      </c>
    </row>
    <row r="49" spans="1:12" x14ac:dyDescent="0.3">
      <c r="A49" s="5" t="s">
        <v>5</v>
      </c>
      <c r="B49" s="5" t="s">
        <v>6</v>
      </c>
      <c r="C49" s="11" t="s">
        <v>7</v>
      </c>
      <c r="D49" s="11" t="s">
        <v>8</v>
      </c>
      <c r="E49" s="11" t="s">
        <v>9</v>
      </c>
      <c r="F49" s="11" t="s">
        <v>15</v>
      </c>
      <c r="G49" s="11" t="s">
        <v>10</v>
      </c>
      <c r="H49" s="11" t="s">
        <v>11</v>
      </c>
      <c r="I49" s="11" t="s">
        <v>12</v>
      </c>
      <c r="J49" s="11" t="s">
        <v>16</v>
      </c>
      <c r="K49" s="7" t="s">
        <v>13</v>
      </c>
      <c r="L49" s="12" t="s">
        <v>14</v>
      </c>
    </row>
    <row r="50" spans="1:12" x14ac:dyDescent="0.3">
      <c r="A50" s="13">
        <f>IF(ISTEXT(B50),0+1,"")</f>
        <v>1</v>
      </c>
      <c r="B50" s="34" t="s">
        <v>99</v>
      </c>
      <c r="C50" s="35">
        <v>74.501999999999995</v>
      </c>
      <c r="D50" s="36">
        <v>89.5</v>
      </c>
      <c r="E50" s="16">
        <v>55</v>
      </c>
      <c r="F50" s="16">
        <v>51</v>
      </c>
      <c r="G50" s="16">
        <f t="shared" ref="G50:H51" si="8">C50*(30/100)</f>
        <v>22.350599999999996</v>
      </c>
      <c r="H50" s="16">
        <f t="shared" si="8"/>
        <v>26.849999999999998</v>
      </c>
      <c r="I50" s="16">
        <f>E50*(10/100)</f>
        <v>5.5</v>
      </c>
      <c r="J50" s="16">
        <f>F50*(30/100)</f>
        <v>15.299999999999999</v>
      </c>
      <c r="K50" s="16">
        <f>G50+H50+I50+J50</f>
        <v>70.000599999999991</v>
      </c>
      <c r="L50" s="17" t="s">
        <v>19</v>
      </c>
    </row>
    <row r="51" spans="1:12" x14ac:dyDescent="0.3">
      <c r="A51" s="18">
        <f>IF(ISTEXT(B51),A50+1,"")</f>
        <v>2</v>
      </c>
      <c r="B51" s="23" t="s">
        <v>100</v>
      </c>
      <c r="C51" s="37">
        <v>72.182000000000002</v>
      </c>
      <c r="D51" s="20">
        <v>86.93</v>
      </c>
      <c r="E51" s="38">
        <v>52.5</v>
      </c>
      <c r="F51" s="21">
        <v>54</v>
      </c>
      <c r="G51" s="21">
        <f t="shared" si="8"/>
        <v>21.654599999999999</v>
      </c>
      <c r="H51" s="21">
        <f t="shared" si="8"/>
        <v>26.079000000000001</v>
      </c>
      <c r="I51" s="21">
        <f>E51*(10/100)</f>
        <v>5.25</v>
      </c>
      <c r="J51" s="21">
        <f>F51*(30/100)</f>
        <v>16.2</v>
      </c>
      <c r="K51" s="21">
        <f>G51+H51+I51+J51</f>
        <v>69.183599999999998</v>
      </c>
      <c r="L51" s="22" t="s">
        <v>20</v>
      </c>
    </row>
    <row r="60" spans="1:12" x14ac:dyDescent="0.3">
      <c r="A60" s="3"/>
      <c r="B60" s="3"/>
      <c r="C60" s="4"/>
      <c r="D60" s="4"/>
      <c r="E60" s="4"/>
      <c r="F60" s="4"/>
      <c r="G60" s="4"/>
      <c r="H60" s="4"/>
      <c r="I60" s="4"/>
      <c r="J60" s="106" t="s">
        <v>0</v>
      </c>
      <c r="K60" s="107"/>
      <c r="L60" s="5">
        <v>4</v>
      </c>
    </row>
    <row r="61" spans="1:12" x14ac:dyDescent="0.3">
      <c r="A61" s="3"/>
      <c r="B61" s="6" t="s">
        <v>1</v>
      </c>
      <c r="C61" s="110" t="s">
        <v>27</v>
      </c>
      <c r="D61" s="111"/>
      <c r="E61" s="111"/>
      <c r="F61" s="111"/>
      <c r="G61" s="111"/>
      <c r="H61" s="111"/>
      <c r="I61" s="112"/>
      <c r="J61" s="7" t="s">
        <v>2</v>
      </c>
      <c r="K61" s="7" t="s">
        <v>3</v>
      </c>
      <c r="L61" s="8" t="s">
        <v>22</v>
      </c>
    </row>
    <row r="62" spans="1:12" x14ac:dyDescent="0.3">
      <c r="A62" s="3"/>
      <c r="B62" s="9" t="s">
        <v>4</v>
      </c>
      <c r="C62" s="103" t="s">
        <v>72</v>
      </c>
      <c r="D62" s="104"/>
      <c r="E62" s="104"/>
      <c r="F62" s="104"/>
      <c r="G62" s="104"/>
      <c r="H62" s="104"/>
      <c r="I62" s="105"/>
      <c r="J62" s="10">
        <v>1</v>
      </c>
      <c r="K62" s="10">
        <v>5</v>
      </c>
      <c r="L62" s="5" t="s">
        <v>23</v>
      </c>
    </row>
    <row r="63" spans="1:12" x14ac:dyDescent="0.3">
      <c r="A63" s="5" t="s">
        <v>5</v>
      </c>
      <c r="B63" s="5" t="s">
        <v>6</v>
      </c>
      <c r="C63" s="11" t="s">
        <v>7</v>
      </c>
      <c r="D63" s="11" t="s">
        <v>8</v>
      </c>
      <c r="E63" s="11" t="s">
        <v>9</v>
      </c>
      <c r="F63" s="11" t="s">
        <v>15</v>
      </c>
      <c r="G63" s="11" t="s">
        <v>10</v>
      </c>
      <c r="H63" s="11" t="s">
        <v>11</v>
      </c>
      <c r="I63" s="11" t="s">
        <v>12</v>
      </c>
      <c r="J63" s="11" t="s">
        <v>16</v>
      </c>
      <c r="K63" s="7" t="s">
        <v>13</v>
      </c>
      <c r="L63" s="12" t="s">
        <v>14</v>
      </c>
    </row>
    <row r="64" spans="1:12" x14ac:dyDescent="0.3">
      <c r="A64" s="13">
        <f>IF(ISTEXT(B64),0+1,"")</f>
        <v>1</v>
      </c>
      <c r="B64" s="39" t="s">
        <v>45</v>
      </c>
      <c r="C64" s="40">
        <v>79.593620000000001</v>
      </c>
      <c r="D64" s="28">
        <v>93</v>
      </c>
      <c r="E64" s="29">
        <v>55</v>
      </c>
      <c r="F64" s="29">
        <v>80</v>
      </c>
      <c r="G64" s="29">
        <v>23.878086</v>
      </c>
      <c r="H64" s="29">
        <v>27.9</v>
      </c>
      <c r="I64" s="29">
        <v>5.5</v>
      </c>
      <c r="J64" s="29">
        <v>24</v>
      </c>
      <c r="K64" s="29">
        <v>81.278086000000002</v>
      </c>
      <c r="L64" s="17" t="s">
        <v>19</v>
      </c>
    </row>
    <row r="72" spans="1:12" x14ac:dyDescent="0.3">
      <c r="A72" s="3"/>
      <c r="B72" s="3"/>
      <c r="C72" s="4"/>
      <c r="D72" s="4"/>
      <c r="E72" s="4"/>
      <c r="F72" s="4"/>
      <c r="G72" s="4"/>
      <c r="H72" s="4"/>
      <c r="I72" s="4"/>
      <c r="J72" s="106" t="s">
        <v>0</v>
      </c>
      <c r="K72" s="107"/>
      <c r="L72" s="5">
        <v>5</v>
      </c>
    </row>
    <row r="73" spans="1:12" x14ac:dyDescent="0.3">
      <c r="A73" s="3"/>
      <c r="B73" s="6" t="s">
        <v>1</v>
      </c>
      <c r="C73" s="110" t="s">
        <v>73</v>
      </c>
      <c r="D73" s="111"/>
      <c r="E73" s="111"/>
      <c r="F73" s="111"/>
      <c r="G73" s="111"/>
      <c r="H73" s="111"/>
      <c r="I73" s="112"/>
      <c r="J73" s="7" t="s">
        <v>2</v>
      </c>
      <c r="K73" s="7" t="s">
        <v>3</v>
      </c>
      <c r="L73" s="8" t="s">
        <v>22</v>
      </c>
    </row>
    <row r="74" spans="1:12" x14ac:dyDescent="0.3">
      <c r="A74" s="3"/>
      <c r="B74" s="9" t="s">
        <v>4</v>
      </c>
      <c r="C74" s="103" t="s">
        <v>74</v>
      </c>
      <c r="D74" s="104"/>
      <c r="E74" s="104"/>
      <c r="F74" s="104"/>
      <c r="G74" s="104"/>
      <c r="H74" s="104"/>
      <c r="I74" s="105"/>
      <c r="J74" s="10">
        <v>1</v>
      </c>
      <c r="K74" s="10">
        <v>5</v>
      </c>
      <c r="L74" s="5" t="s">
        <v>23</v>
      </c>
    </row>
    <row r="75" spans="1:12" x14ac:dyDescent="0.3">
      <c r="A75" s="5" t="s">
        <v>5</v>
      </c>
      <c r="B75" s="5" t="s">
        <v>6</v>
      </c>
      <c r="C75" s="11" t="s">
        <v>7</v>
      </c>
      <c r="D75" s="11" t="s">
        <v>8</v>
      </c>
      <c r="E75" s="11" t="s">
        <v>9</v>
      </c>
      <c r="F75" s="11" t="s">
        <v>15</v>
      </c>
      <c r="G75" s="11" t="s">
        <v>10</v>
      </c>
      <c r="H75" s="11" t="s">
        <v>11</v>
      </c>
      <c r="I75" s="11" t="s">
        <v>12</v>
      </c>
      <c r="J75" s="11" t="s">
        <v>16</v>
      </c>
      <c r="K75" s="7" t="s">
        <v>13</v>
      </c>
      <c r="L75" s="12" t="s">
        <v>14</v>
      </c>
    </row>
    <row r="76" spans="1:12" x14ac:dyDescent="0.3">
      <c r="A76" s="13">
        <f>IF(ISTEXT(B76),0+1,"")</f>
        <v>1</v>
      </c>
      <c r="B76" s="34" t="s">
        <v>101</v>
      </c>
      <c r="C76" s="36">
        <v>78.841999999999999</v>
      </c>
      <c r="D76" s="36">
        <v>73.86</v>
      </c>
      <c r="E76" s="36">
        <v>83.75</v>
      </c>
      <c r="F76" s="36">
        <v>82</v>
      </c>
      <c r="G76" s="16">
        <f t="shared" ref="G76:G81" si="9">C76*(30/100)</f>
        <v>23.6526</v>
      </c>
      <c r="H76" s="16">
        <f t="shared" ref="H76:H81" si="10">D76*(30/100)</f>
        <v>22.157999999999998</v>
      </c>
      <c r="I76" s="16">
        <f t="shared" ref="I76:I81" si="11">E76*(10/100)</f>
        <v>8.375</v>
      </c>
      <c r="J76" s="16">
        <f t="shared" ref="J76:J81" si="12">F76*(30/100)</f>
        <v>24.599999999999998</v>
      </c>
      <c r="K76" s="16">
        <f t="shared" ref="K76:K81" si="13">G76+H76+I76+J76</f>
        <v>78.785599999999988</v>
      </c>
      <c r="L76" s="17" t="s">
        <v>19</v>
      </c>
    </row>
    <row r="77" spans="1:12" x14ac:dyDescent="0.3">
      <c r="A77" s="18">
        <f>IF(ISTEXT(B77),A76+1,"")</f>
        <v>2</v>
      </c>
      <c r="B77" s="23" t="s">
        <v>48</v>
      </c>
      <c r="C77" s="25">
        <v>80.331999999999994</v>
      </c>
      <c r="D77" s="25">
        <v>84.13</v>
      </c>
      <c r="E77" s="25">
        <v>75</v>
      </c>
      <c r="F77" s="25">
        <v>43</v>
      </c>
      <c r="G77" s="21">
        <f t="shared" si="9"/>
        <v>24.099599999999999</v>
      </c>
      <c r="H77" s="21">
        <f t="shared" si="10"/>
        <v>25.238999999999997</v>
      </c>
      <c r="I77" s="21">
        <f t="shared" si="11"/>
        <v>7.5</v>
      </c>
      <c r="J77" s="21">
        <f t="shared" si="12"/>
        <v>12.9</v>
      </c>
      <c r="K77" s="21">
        <f t="shared" si="13"/>
        <v>69.738600000000005</v>
      </c>
      <c r="L77" s="22" t="s">
        <v>20</v>
      </c>
    </row>
    <row r="78" spans="1:12" x14ac:dyDescent="0.3">
      <c r="A78" s="18">
        <f t="shared" ref="A78:A85" si="14">IF(ISTEXT(B78),A77+1,"")</f>
        <v>3</v>
      </c>
      <c r="B78" s="23" t="s">
        <v>102</v>
      </c>
      <c r="C78" s="25">
        <v>74.792000000000002</v>
      </c>
      <c r="D78" s="25">
        <v>87.16</v>
      </c>
      <c r="E78" s="25">
        <v>78.75</v>
      </c>
      <c r="F78" s="25">
        <v>42</v>
      </c>
      <c r="G78" s="21">
        <f t="shared" si="9"/>
        <v>22.4376</v>
      </c>
      <c r="H78" s="21">
        <f t="shared" si="10"/>
        <v>26.148</v>
      </c>
      <c r="I78" s="21">
        <f t="shared" si="11"/>
        <v>7.875</v>
      </c>
      <c r="J78" s="21">
        <f t="shared" si="12"/>
        <v>12.6</v>
      </c>
      <c r="K78" s="21">
        <f t="shared" si="13"/>
        <v>69.060599999999994</v>
      </c>
      <c r="L78" s="23" t="s">
        <v>33</v>
      </c>
    </row>
    <row r="79" spans="1:12" x14ac:dyDescent="0.3">
      <c r="A79" s="18">
        <f t="shared" si="14"/>
        <v>4</v>
      </c>
      <c r="B79" s="23" t="s">
        <v>103</v>
      </c>
      <c r="C79" s="25">
        <v>83.566999999999993</v>
      </c>
      <c r="D79" s="25">
        <v>70.13</v>
      </c>
      <c r="E79" s="25">
        <v>78.75</v>
      </c>
      <c r="F79" s="25">
        <v>33</v>
      </c>
      <c r="G79" s="21">
        <f t="shared" si="9"/>
        <v>25.070099999999996</v>
      </c>
      <c r="H79" s="21">
        <f t="shared" si="10"/>
        <v>21.038999999999998</v>
      </c>
      <c r="I79" s="21">
        <f t="shared" si="11"/>
        <v>7.875</v>
      </c>
      <c r="J79" s="21">
        <f t="shared" si="12"/>
        <v>9.9</v>
      </c>
      <c r="K79" s="21">
        <f t="shared" si="13"/>
        <v>63.884099999999997</v>
      </c>
      <c r="L79" s="23" t="s">
        <v>21</v>
      </c>
    </row>
    <row r="80" spans="1:12" x14ac:dyDescent="0.3">
      <c r="A80" s="18">
        <f t="shared" si="14"/>
        <v>5</v>
      </c>
      <c r="B80" s="23" t="s">
        <v>104</v>
      </c>
      <c r="C80" s="25">
        <v>76.031999999999996</v>
      </c>
      <c r="D80" s="25">
        <v>57.3</v>
      </c>
      <c r="E80" s="25">
        <v>72.5</v>
      </c>
      <c r="F80" s="25">
        <v>50</v>
      </c>
      <c r="G80" s="21">
        <f t="shared" si="9"/>
        <v>22.8096</v>
      </c>
      <c r="H80" s="21">
        <f t="shared" si="10"/>
        <v>17.189999999999998</v>
      </c>
      <c r="I80" s="21">
        <f t="shared" si="11"/>
        <v>7.25</v>
      </c>
      <c r="J80" s="21">
        <f t="shared" si="12"/>
        <v>15</v>
      </c>
      <c r="K80" s="21">
        <f t="shared" si="13"/>
        <v>62.249600000000001</v>
      </c>
      <c r="L80" s="23" t="s">
        <v>21</v>
      </c>
    </row>
    <row r="81" spans="1:12" x14ac:dyDescent="0.3">
      <c r="A81" s="18">
        <f t="shared" si="14"/>
        <v>6</v>
      </c>
      <c r="B81" s="23" t="s">
        <v>47</v>
      </c>
      <c r="C81" s="25">
        <v>75.162999999999997</v>
      </c>
      <c r="D81" s="25">
        <v>79.930000000000007</v>
      </c>
      <c r="E81" s="25">
        <v>72.5</v>
      </c>
      <c r="F81" s="25">
        <v>28</v>
      </c>
      <c r="G81" s="21">
        <f t="shared" si="9"/>
        <v>22.5489</v>
      </c>
      <c r="H81" s="21">
        <f t="shared" si="10"/>
        <v>23.979000000000003</v>
      </c>
      <c r="I81" s="21">
        <f t="shared" si="11"/>
        <v>7.25</v>
      </c>
      <c r="J81" s="21">
        <f t="shared" si="12"/>
        <v>8.4</v>
      </c>
      <c r="K81" s="21">
        <f t="shared" si="13"/>
        <v>62.177900000000001</v>
      </c>
      <c r="L81" s="23" t="s">
        <v>21</v>
      </c>
    </row>
    <row r="82" spans="1:12" x14ac:dyDescent="0.3">
      <c r="A82" s="18">
        <f t="shared" si="14"/>
        <v>7</v>
      </c>
      <c r="B82" s="23" t="s">
        <v>105</v>
      </c>
      <c r="C82" s="25">
        <v>79.569000000000003</v>
      </c>
      <c r="D82" s="25">
        <v>60.1</v>
      </c>
      <c r="E82" s="25">
        <v>87.5</v>
      </c>
      <c r="F82" s="25">
        <v>35</v>
      </c>
      <c r="G82" s="21">
        <f>C82*(30/100)</f>
        <v>23.870699999999999</v>
      </c>
      <c r="H82" s="21">
        <f>D82*(30/100)</f>
        <v>18.03</v>
      </c>
      <c r="I82" s="21">
        <f>E82*(10/100)</f>
        <v>8.75</v>
      </c>
      <c r="J82" s="21">
        <f>F82*(30/100)</f>
        <v>10.5</v>
      </c>
      <c r="K82" s="21">
        <f>G82+H82+I82+J82</f>
        <v>61.150700000000001</v>
      </c>
      <c r="L82" s="23" t="s">
        <v>21</v>
      </c>
    </row>
    <row r="83" spans="1:12" x14ac:dyDescent="0.3">
      <c r="A83" s="18">
        <f t="shared" si="14"/>
        <v>8</v>
      </c>
      <c r="B83" s="23" t="s">
        <v>106</v>
      </c>
      <c r="C83" s="25">
        <v>71.884</v>
      </c>
      <c r="D83" s="25">
        <v>67.8</v>
      </c>
      <c r="E83" s="25">
        <v>81.25</v>
      </c>
      <c r="F83" s="25">
        <v>23</v>
      </c>
      <c r="G83" s="21">
        <f t="shared" ref="G83:G85" si="15">C83*(30/100)</f>
        <v>21.565200000000001</v>
      </c>
      <c r="H83" s="21">
        <f t="shared" ref="H83:H85" si="16">D83*(30/100)</f>
        <v>20.34</v>
      </c>
      <c r="I83" s="21">
        <f t="shared" ref="I83:I85" si="17">E83*(10/100)</f>
        <v>8.125</v>
      </c>
      <c r="J83" s="21">
        <f>F83*(30/100)</f>
        <v>6.8999999999999995</v>
      </c>
      <c r="K83" s="21">
        <f>G83+H83+I83+J83</f>
        <v>56.930199999999999</v>
      </c>
      <c r="L83" s="23" t="s">
        <v>21</v>
      </c>
    </row>
    <row r="84" spans="1:12" x14ac:dyDescent="0.3">
      <c r="A84" s="18">
        <f t="shared" si="14"/>
        <v>9</v>
      </c>
      <c r="B84" s="23" t="s">
        <v>107</v>
      </c>
      <c r="C84" s="25">
        <v>78.634</v>
      </c>
      <c r="D84" s="25">
        <v>93</v>
      </c>
      <c r="E84" s="25">
        <v>91.25</v>
      </c>
      <c r="F84" s="21">
        <v>0</v>
      </c>
      <c r="G84" s="21">
        <f t="shared" si="15"/>
        <v>23.590199999999999</v>
      </c>
      <c r="H84" s="21">
        <f t="shared" si="16"/>
        <v>27.9</v>
      </c>
      <c r="I84" s="21">
        <f t="shared" si="17"/>
        <v>9.125</v>
      </c>
      <c r="J84" s="21">
        <f t="shared" ref="J84:J85" si="18">F84*(30/100)</f>
        <v>0</v>
      </c>
      <c r="K84" s="21">
        <f t="shared" ref="K84:K85" si="19">G84+H84+I84+J84</f>
        <v>60.615200000000002</v>
      </c>
      <c r="L84" s="23" t="s">
        <v>18</v>
      </c>
    </row>
    <row r="85" spans="1:12" x14ac:dyDescent="0.3">
      <c r="A85" s="18">
        <f t="shared" si="14"/>
        <v>10</v>
      </c>
      <c r="B85" s="23" t="s">
        <v>108</v>
      </c>
      <c r="C85" s="25">
        <v>76.316999999999993</v>
      </c>
      <c r="D85" s="25">
        <v>85.06</v>
      </c>
      <c r="E85" s="25">
        <v>78.75</v>
      </c>
      <c r="F85" s="21">
        <v>0</v>
      </c>
      <c r="G85" s="21">
        <f t="shared" si="15"/>
        <v>22.895099999999996</v>
      </c>
      <c r="H85" s="21">
        <f t="shared" si="16"/>
        <v>25.518000000000001</v>
      </c>
      <c r="I85" s="21">
        <f t="shared" si="17"/>
        <v>7.875</v>
      </c>
      <c r="J85" s="21">
        <f t="shared" si="18"/>
        <v>0</v>
      </c>
      <c r="K85" s="21">
        <f t="shared" si="19"/>
        <v>56.2881</v>
      </c>
      <c r="L85" s="23" t="s">
        <v>18</v>
      </c>
    </row>
    <row r="95" spans="1:12" x14ac:dyDescent="0.3">
      <c r="A95" s="3"/>
      <c r="B95" s="3"/>
      <c r="C95" s="4"/>
      <c r="D95" s="4"/>
      <c r="E95" s="4"/>
      <c r="F95" s="4"/>
      <c r="G95" s="4"/>
      <c r="H95" s="4"/>
      <c r="I95" s="4"/>
      <c r="J95" s="106" t="s">
        <v>0</v>
      </c>
      <c r="K95" s="107"/>
      <c r="L95" s="5">
        <v>6</v>
      </c>
    </row>
    <row r="96" spans="1:12" x14ac:dyDescent="0.3">
      <c r="A96" s="3"/>
      <c r="B96" s="6" t="s">
        <v>1</v>
      </c>
      <c r="C96" s="110" t="s">
        <v>34</v>
      </c>
      <c r="D96" s="111"/>
      <c r="E96" s="111"/>
      <c r="F96" s="111"/>
      <c r="G96" s="111"/>
      <c r="H96" s="111"/>
      <c r="I96" s="112"/>
      <c r="J96" s="7" t="s">
        <v>2</v>
      </c>
      <c r="K96" s="7" t="s">
        <v>3</v>
      </c>
      <c r="L96" s="8" t="s">
        <v>22</v>
      </c>
    </row>
    <row r="97" spans="1:12" x14ac:dyDescent="0.3">
      <c r="A97" s="3"/>
      <c r="B97" s="9" t="s">
        <v>4</v>
      </c>
      <c r="C97" s="103" t="s">
        <v>75</v>
      </c>
      <c r="D97" s="104"/>
      <c r="E97" s="104"/>
      <c r="F97" s="104"/>
      <c r="G97" s="104"/>
      <c r="H97" s="104"/>
      <c r="I97" s="105"/>
      <c r="J97" s="10">
        <v>1</v>
      </c>
      <c r="K97" s="10">
        <v>5</v>
      </c>
      <c r="L97" s="5" t="s">
        <v>23</v>
      </c>
    </row>
    <row r="98" spans="1:12" x14ac:dyDescent="0.3">
      <c r="A98" s="5" t="s">
        <v>5</v>
      </c>
      <c r="B98" s="5" t="s">
        <v>6</v>
      </c>
      <c r="C98" s="11" t="s">
        <v>7</v>
      </c>
      <c r="D98" s="11" t="s">
        <v>8</v>
      </c>
      <c r="E98" s="11" t="s">
        <v>9</v>
      </c>
      <c r="F98" s="11" t="s">
        <v>15</v>
      </c>
      <c r="G98" s="11" t="s">
        <v>10</v>
      </c>
      <c r="H98" s="11" t="s">
        <v>11</v>
      </c>
      <c r="I98" s="11" t="s">
        <v>12</v>
      </c>
      <c r="J98" s="11" t="s">
        <v>16</v>
      </c>
      <c r="K98" s="7" t="s">
        <v>13</v>
      </c>
      <c r="L98" s="12" t="s">
        <v>14</v>
      </c>
    </row>
    <row r="99" spans="1:12" x14ac:dyDescent="0.3">
      <c r="A99" s="13">
        <f>IF(ISTEXT(B99),0+1,"")</f>
        <v>1</v>
      </c>
      <c r="B99" s="34" t="s">
        <v>109</v>
      </c>
      <c r="C99" s="15">
        <v>78.088679999999997</v>
      </c>
      <c r="D99" s="16">
        <v>81.8</v>
      </c>
      <c r="E99" s="15">
        <v>77.5</v>
      </c>
      <c r="F99" s="16">
        <v>76</v>
      </c>
      <c r="G99" s="16">
        <f t="shared" ref="G99:H106" si="20">C99*(30/100)</f>
        <v>23.426603999999998</v>
      </c>
      <c r="H99" s="16">
        <f t="shared" si="20"/>
        <v>24.54</v>
      </c>
      <c r="I99" s="16">
        <f t="shared" ref="I99:I106" si="21">E99*(10/100)</f>
        <v>7.75</v>
      </c>
      <c r="J99" s="16">
        <f t="shared" ref="J99:J106" si="22">F99*(30/100)</f>
        <v>22.8</v>
      </c>
      <c r="K99" s="16">
        <f t="shared" ref="K99:K106" si="23">G99+H99+I99+J99</f>
        <v>78.516604000000001</v>
      </c>
      <c r="L99" s="17" t="s">
        <v>19</v>
      </c>
    </row>
    <row r="100" spans="1:12" x14ac:dyDescent="0.3">
      <c r="A100" s="18">
        <f>IF(ISTEXT(B100),A99+1,"")</f>
        <v>2</v>
      </c>
      <c r="B100" s="19" t="s">
        <v>110</v>
      </c>
      <c r="C100" s="20">
        <v>82.212999999999994</v>
      </c>
      <c r="D100" s="41">
        <v>80.400000000000006</v>
      </c>
      <c r="E100" s="20">
        <v>72.5</v>
      </c>
      <c r="F100" s="21">
        <v>58</v>
      </c>
      <c r="G100" s="21">
        <f t="shared" si="20"/>
        <v>24.663899999999998</v>
      </c>
      <c r="H100" s="21">
        <f t="shared" si="20"/>
        <v>24.12</v>
      </c>
      <c r="I100" s="21">
        <f t="shared" si="21"/>
        <v>7.25</v>
      </c>
      <c r="J100" s="21">
        <f t="shared" si="22"/>
        <v>17.399999999999999</v>
      </c>
      <c r="K100" s="21">
        <f t="shared" si="23"/>
        <v>73.433899999999994</v>
      </c>
      <c r="L100" s="22" t="s">
        <v>20</v>
      </c>
    </row>
    <row r="101" spans="1:12" x14ac:dyDescent="0.3">
      <c r="A101" s="18">
        <f t="shared" ref="A101:A106" si="24">IF(ISTEXT(B101),A100+1,"")</f>
        <v>3</v>
      </c>
      <c r="B101" s="19" t="s">
        <v>111</v>
      </c>
      <c r="C101" s="20">
        <v>79.750860000000003</v>
      </c>
      <c r="D101" s="41">
        <v>86.93</v>
      </c>
      <c r="E101" s="20">
        <v>53.75</v>
      </c>
      <c r="F101" s="21">
        <v>49</v>
      </c>
      <c r="G101" s="21">
        <f t="shared" si="20"/>
        <v>23.925257999999999</v>
      </c>
      <c r="H101" s="21">
        <f t="shared" si="20"/>
        <v>26.079000000000001</v>
      </c>
      <c r="I101" s="21">
        <f t="shared" si="21"/>
        <v>5.375</v>
      </c>
      <c r="J101" s="21">
        <f t="shared" si="22"/>
        <v>14.7</v>
      </c>
      <c r="K101" s="21">
        <f t="shared" si="23"/>
        <v>70.079257999999996</v>
      </c>
      <c r="L101" s="23" t="s">
        <v>33</v>
      </c>
    </row>
    <row r="102" spans="1:12" x14ac:dyDescent="0.3">
      <c r="A102" s="18">
        <f t="shared" si="24"/>
        <v>4</v>
      </c>
      <c r="B102" s="23" t="s">
        <v>47</v>
      </c>
      <c r="C102" s="20">
        <v>77</v>
      </c>
      <c r="D102" s="21">
        <v>80.16</v>
      </c>
      <c r="E102" s="20">
        <v>57.5</v>
      </c>
      <c r="F102" s="21">
        <v>54</v>
      </c>
      <c r="G102" s="21">
        <f t="shared" si="20"/>
        <v>23.099999999999998</v>
      </c>
      <c r="H102" s="21">
        <f t="shared" si="20"/>
        <v>24.047999999999998</v>
      </c>
      <c r="I102" s="21">
        <f t="shared" si="21"/>
        <v>5.75</v>
      </c>
      <c r="J102" s="21">
        <f t="shared" si="22"/>
        <v>16.2</v>
      </c>
      <c r="K102" s="21">
        <f t="shared" si="23"/>
        <v>69.097999999999999</v>
      </c>
      <c r="L102" s="23" t="s">
        <v>33</v>
      </c>
    </row>
    <row r="103" spans="1:12" x14ac:dyDescent="0.3">
      <c r="A103" s="18">
        <f t="shared" si="24"/>
        <v>5</v>
      </c>
      <c r="B103" s="19" t="s">
        <v>112</v>
      </c>
      <c r="C103" s="20">
        <v>78.944000000000003</v>
      </c>
      <c r="D103" s="25">
        <v>89.96</v>
      </c>
      <c r="E103" s="20">
        <v>78.75</v>
      </c>
      <c r="F103" s="21">
        <v>24</v>
      </c>
      <c r="G103" s="21">
        <f t="shared" si="20"/>
        <v>23.683199999999999</v>
      </c>
      <c r="H103" s="21">
        <f t="shared" si="20"/>
        <v>26.987999999999996</v>
      </c>
      <c r="I103" s="21">
        <f t="shared" si="21"/>
        <v>7.875</v>
      </c>
      <c r="J103" s="21">
        <f t="shared" si="22"/>
        <v>7.1999999999999993</v>
      </c>
      <c r="K103" s="21">
        <f t="shared" si="23"/>
        <v>65.746200000000002</v>
      </c>
      <c r="L103" s="23" t="s">
        <v>33</v>
      </c>
    </row>
    <row r="104" spans="1:12" x14ac:dyDescent="0.3">
      <c r="A104" s="18">
        <f t="shared" si="24"/>
        <v>6</v>
      </c>
      <c r="B104" s="19" t="s">
        <v>48</v>
      </c>
      <c r="C104" s="20">
        <v>79.164000000000001</v>
      </c>
      <c r="D104" s="25">
        <v>72.459999999999994</v>
      </c>
      <c r="E104" s="20">
        <v>83.75</v>
      </c>
      <c r="F104" s="21">
        <v>37</v>
      </c>
      <c r="G104" s="21">
        <f t="shared" si="20"/>
        <v>23.749199999999998</v>
      </c>
      <c r="H104" s="21">
        <f t="shared" si="20"/>
        <v>21.737999999999996</v>
      </c>
      <c r="I104" s="21">
        <f t="shared" si="21"/>
        <v>8.375</v>
      </c>
      <c r="J104" s="21">
        <f t="shared" si="22"/>
        <v>11.1</v>
      </c>
      <c r="K104" s="21">
        <f t="shared" si="23"/>
        <v>64.962199999999996</v>
      </c>
      <c r="L104" s="23" t="s">
        <v>21</v>
      </c>
    </row>
    <row r="105" spans="1:12" x14ac:dyDescent="0.3">
      <c r="A105" s="18">
        <f t="shared" si="24"/>
        <v>7</v>
      </c>
      <c r="B105" s="19" t="s">
        <v>113</v>
      </c>
      <c r="C105" s="20">
        <v>79.590999999999994</v>
      </c>
      <c r="D105" s="21">
        <v>75.73</v>
      </c>
      <c r="E105" s="20">
        <v>60</v>
      </c>
      <c r="F105" s="21">
        <v>17</v>
      </c>
      <c r="G105" s="21">
        <f t="shared" si="20"/>
        <v>23.877299999999998</v>
      </c>
      <c r="H105" s="21">
        <f t="shared" si="20"/>
        <v>22.719000000000001</v>
      </c>
      <c r="I105" s="21">
        <f t="shared" si="21"/>
        <v>6</v>
      </c>
      <c r="J105" s="21">
        <f t="shared" si="22"/>
        <v>5.0999999999999996</v>
      </c>
      <c r="K105" s="21">
        <f t="shared" si="23"/>
        <v>57.696300000000001</v>
      </c>
      <c r="L105" s="23" t="s">
        <v>21</v>
      </c>
    </row>
    <row r="106" spans="1:12" x14ac:dyDescent="0.3">
      <c r="A106" s="18">
        <f t="shared" si="24"/>
        <v>8</v>
      </c>
      <c r="B106" s="19" t="s">
        <v>49</v>
      </c>
      <c r="C106" s="20">
        <v>75.353999999999999</v>
      </c>
      <c r="D106" s="25">
        <v>82.26</v>
      </c>
      <c r="E106" s="20">
        <v>93.75</v>
      </c>
      <c r="F106" s="21">
        <v>0</v>
      </c>
      <c r="G106" s="21">
        <f t="shared" si="20"/>
        <v>22.606199999999998</v>
      </c>
      <c r="H106" s="21">
        <f t="shared" si="20"/>
        <v>24.678000000000001</v>
      </c>
      <c r="I106" s="21">
        <f t="shared" si="21"/>
        <v>9.375</v>
      </c>
      <c r="J106" s="21">
        <f t="shared" si="22"/>
        <v>0</v>
      </c>
      <c r="K106" s="21">
        <f t="shared" si="23"/>
        <v>56.659199999999998</v>
      </c>
      <c r="L106" s="23" t="s">
        <v>18</v>
      </c>
    </row>
    <row r="116" spans="1:12" x14ac:dyDescent="0.3">
      <c r="A116" s="3"/>
      <c r="B116" s="3"/>
      <c r="C116" s="4"/>
      <c r="D116" s="4"/>
      <c r="E116" s="4"/>
      <c r="F116" s="4"/>
      <c r="G116" s="4"/>
      <c r="H116" s="4"/>
      <c r="I116" s="4"/>
      <c r="J116" s="106" t="s">
        <v>0</v>
      </c>
      <c r="K116" s="107"/>
      <c r="L116" s="5">
        <v>7</v>
      </c>
    </row>
    <row r="117" spans="1:12" x14ac:dyDescent="0.3">
      <c r="A117" s="3"/>
      <c r="B117" s="6" t="s">
        <v>1</v>
      </c>
      <c r="C117" s="108" t="s">
        <v>29</v>
      </c>
      <c r="D117" s="108"/>
      <c r="E117" s="108"/>
      <c r="F117" s="108"/>
      <c r="G117" s="108"/>
      <c r="H117" s="108"/>
      <c r="I117" s="108"/>
      <c r="J117" s="7" t="s">
        <v>2</v>
      </c>
      <c r="K117" s="7" t="s">
        <v>3</v>
      </c>
      <c r="L117" s="8" t="s">
        <v>22</v>
      </c>
    </row>
    <row r="118" spans="1:12" x14ac:dyDescent="0.3">
      <c r="A118" s="3"/>
      <c r="B118" s="9" t="s">
        <v>4</v>
      </c>
      <c r="C118" s="109" t="s">
        <v>76</v>
      </c>
      <c r="D118" s="109"/>
      <c r="E118" s="109"/>
      <c r="F118" s="109"/>
      <c r="G118" s="109"/>
      <c r="H118" s="109"/>
      <c r="I118" s="109"/>
      <c r="J118" s="10">
        <v>1</v>
      </c>
      <c r="K118" s="10">
        <v>4</v>
      </c>
      <c r="L118" s="5" t="s">
        <v>23</v>
      </c>
    </row>
    <row r="119" spans="1:12" x14ac:dyDescent="0.3">
      <c r="A119" s="42" t="s">
        <v>5</v>
      </c>
      <c r="B119" s="5" t="s">
        <v>6</v>
      </c>
      <c r="C119" s="11" t="s">
        <v>7</v>
      </c>
      <c r="D119" s="11" t="s">
        <v>8</v>
      </c>
      <c r="E119" s="11" t="s">
        <v>9</v>
      </c>
      <c r="F119" s="11" t="s">
        <v>15</v>
      </c>
      <c r="G119" s="11" t="s">
        <v>10</v>
      </c>
      <c r="H119" s="11" t="s">
        <v>11</v>
      </c>
      <c r="I119" s="11" t="s">
        <v>12</v>
      </c>
      <c r="J119" s="11" t="s">
        <v>16</v>
      </c>
      <c r="K119" s="7" t="s">
        <v>13</v>
      </c>
      <c r="L119" s="12" t="s">
        <v>14</v>
      </c>
    </row>
    <row r="120" spans="1:12" x14ac:dyDescent="0.3">
      <c r="A120" s="43">
        <f>IF(ISTEXT(B120),0+1,"")</f>
        <v>1</v>
      </c>
      <c r="B120" s="34" t="s">
        <v>53</v>
      </c>
      <c r="C120" s="36">
        <v>88.75479</v>
      </c>
      <c r="D120" s="36">
        <v>74.56</v>
      </c>
      <c r="E120" s="36">
        <v>60</v>
      </c>
      <c r="F120" s="36">
        <v>34</v>
      </c>
      <c r="G120" s="16">
        <f t="shared" ref="G120:G125" si="25">C120*(30/100)</f>
        <v>26.626436999999999</v>
      </c>
      <c r="H120" s="16">
        <f t="shared" ref="H120:H125" si="26">D120*(30/100)</f>
        <v>22.367999999999999</v>
      </c>
      <c r="I120" s="16">
        <f t="shared" ref="I120:I125" si="27">E120*(10/100)</f>
        <v>6</v>
      </c>
      <c r="J120" s="16">
        <f t="shared" ref="J120:J125" si="28">F120*(30/100)</f>
        <v>10.199999999999999</v>
      </c>
      <c r="K120" s="16">
        <f t="shared" ref="K120:K125" si="29">G120+H120+I120+J120</f>
        <v>65.194436999999994</v>
      </c>
      <c r="L120" s="17" t="s">
        <v>19</v>
      </c>
    </row>
    <row r="121" spans="1:12" x14ac:dyDescent="0.3">
      <c r="A121" s="44">
        <f>IF(ISTEXT(B121),A120+1,"")</f>
        <v>2</v>
      </c>
      <c r="B121" s="19" t="s">
        <v>54</v>
      </c>
      <c r="C121" s="25">
        <v>75.433310000000006</v>
      </c>
      <c r="D121" s="25">
        <v>81.099999999999994</v>
      </c>
      <c r="E121" s="25">
        <v>76.25</v>
      </c>
      <c r="F121" s="25">
        <v>28</v>
      </c>
      <c r="G121" s="21">
        <f t="shared" si="25"/>
        <v>22.629993000000002</v>
      </c>
      <c r="H121" s="21">
        <f t="shared" si="26"/>
        <v>24.33</v>
      </c>
      <c r="I121" s="21">
        <f t="shared" si="27"/>
        <v>7.625</v>
      </c>
      <c r="J121" s="21">
        <f t="shared" si="28"/>
        <v>8.4</v>
      </c>
      <c r="K121" s="21">
        <f t="shared" si="29"/>
        <v>62.984992999999996</v>
      </c>
      <c r="L121" s="23" t="s">
        <v>21</v>
      </c>
    </row>
    <row r="122" spans="1:12" x14ac:dyDescent="0.3">
      <c r="A122" s="44">
        <f t="shared" ref="A122:A125" si="30">IF(ISTEXT(B122),A121+1,"")</f>
        <v>3</v>
      </c>
      <c r="B122" s="19" t="s">
        <v>114</v>
      </c>
      <c r="C122" s="25">
        <v>73.279730000000001</v>
      </c>
      <c r="D122" s="25">
        <v>68.959999999999994</v>
      </c>
      <c r="E122" s="25">
        <v>76.25</v>
      </c>
      <c r="F122" s="25">
        <v>28</v>
      </c>
      <c r="G122" s="21">
        <f t="shared" si="25"/>
        <v>21.983919</v>
      </c>
      <c r="H122" s="21">
        <f t="shared" si="26"/>
        <v>20.687999999999999</v>
      </c>
      <c r="I122" s="21">
        <f t="shared" si="27"/>
        <v>7.625</v>
      </c>
      <c r="J122" s="21">
        <f t="shared" si="28"/>
        <v>8.4</v>
      </c>
      <c r="K122" s="21">
        <f t="shared" si="29"/>
        <v>58.696919000000001</v>
      </c>
      <c r="L122" s="23" t="s">
        <v>21</v>
      </c>
    </row>
    <row r="123" spans="1:12" x14ac:dyDescent="0.3">
      <c r="A123" s="44">
        <f t="shared" si="30"/>
        <v>4</v>
      </c>
      <c r="B123" s="19" t="s">
        <v>115</v>
      </c>
      <c r="C123" s="25">
        <v>81.234380000000002</v>
      </c>
      <c r="D123" s="25">
        <v>72.459999999999994</v>
      </c>
      <c r="E123" s="25">
        <v>51.25</v>
      </c>
      <c r="F123" s="25">
        <v>19</v>
      </c>
      <c r="G123" s="21">
        <f t="shared" si="25"/>
        <v>24.370314</v>
      </c>
      <c r="H123" s="21">
        <f t="shared" si="26"/>
        <v>21.737999999999996</v>
      </c>
      <c r="I123" s="21">
        <f t="shared" si="27"/>
        <v>5.125</v>
      </c>
      <c r="J123" s="21">
        <f t="shared" si="28"/>
        <v>5.7</v>
      </c>
      <c r="K123" s="21">
        <f t="shared" si="29"/>
        <v>56.933313999999996</v>
      </c>
      <c r="L123" s="23" t="s">
        <v>21</v>
      </c>
    </row>
    <row r="124" spans="1:12" x14ac:dyDescent="0.3">
      <c r="A124" s="44">
        <f t="shared" si="30"/>
        <v>5</v>
      </c>
      <c r="B124" s="19" t="s">
        <v>116</v>
      </c>
      <c r="C124" s="25">
        <v>72.601240000000004</v>
      </c>
      <c r="D124" s="25">
        <v>80.86</v>
      </c>
      <c r="E124" s="25">
        <v>61.25</v>
      </c>
      <c r="F124" s="25">
        <v>7</v>
      </c>
      <c r="G124" s="21">
        <f t="shared" si="25"/>
        <v>21.780372</v>
      </c>
      <c r="H124" s="21">
        <f t="shared" si="26"/>
        <v>24.257999999999999</v>
      </c>
      <c r="I124" s="21">
        <f t="shared" si="27"/>
        <v>6.125</v>
      </c>
      <c r="J124" s="21">
        <f t="shared" si="28"/>
        <v>2.1</v>
      </c>
      <c r="K124" s="21">
        <f t="shared" si="29"/>
        <v>54.263371999999997</v>
      </c>
      <c r="L124" s="23" t="s">
        <v>21</v>
      </c>
    </row>
    <row r="125" spans="1:12" x14ac:dyDescent="0.3">
      <c r="A125" s="44">
        <f t="shared" si="30"/>
        <v>6</v>
      </c>
      <c r="B125" s="19" t="s">
        <v>63</v>
      </c>
      <c r="C125" s="25">
        <v>84.930899999999994</v>
      </c>
      <c r="D125" s="25">
        <v>75.03</v>
      </c>
      <c r="E125" s="25">
        <v>60</v>
      </c>
      <c r="F125" s="18">
        <v>0</v>
      </c>
      <c r="G125" s="21">
        <f t="shared" si="25"/>
        <v>25.479269999999996</v>
      </c>
      <c r="H125" s="21">
        <f t="shared" si="26"/>
        <v>22.509</v>
      </c>
      <c r="I125" s="21">
        <f t="shared" si="27"/>
        <v>6</v>
      </c>
      <c r="J125" s="21">
        <f t="shared" si="28"/>
        <v>0</v>
      </c>
      <c r="K125" s="21">
        <f t="shared" si="29"/>
        <v>53.98827</v>
      </c>
      <c r="L125" s="23" t="s">
        <v>18</v>
      </c>
    </row>
    <row r="134" spans="1:12" x14ac:dyDescent="0.3">
      <c r="A134" s="3"/>
      <c r="B134" s="3"/>
      <c r="C134" s="4"/>
      <c r="D134" s="4"/>
      <c r="E134" s="4"/>
      <c r="F134" s="4"/>
      <c r="G134" s="4"/>
      <c r="H134" s="4"/>
      <c r="I134" s="4"/>
      <c r="J134" s="106" t="s">
        <v>0</v>
      </c>
      <c r="K134" s="107"/>
      <c r="L134" s="5">
        <v>8</v>
      </c>
    </row>
    <row r="135" spans="1:12" x14ac:dyDescent="0.3">
      <c r="A135" s="3"/>
      <c r="B135" s="6" t="s">
        <v>1</v>
      </c>
      <c r="C135" s="110" t="s">
        <v>29</v>
      </c>
      <c r="D135" s="111"/>
      <c r="E135" s="111"/>
      <c r="F135" s="111"/>
      <c r="G135" s="111"/>
      <c r="H135" s="111"/>
      <c r="I135" s="112"/>
      <c r="J135" s="7" t="s">
        <v>2</v>
      </c>
      <c r="K135" s="7" t="s">
        <v>3</v>
      </c>
      <c r="L135" s="8" t="s">
        <v>22</v>
      </c>
    </row>
    <row r="136" spans="1:12" x14ac:dyDescent="0.3">
      <c r="A136" s="3"/>
      <c r="B136" s="9" t="s">
        <v>4</v>
      </c>
      <c r="C136" s="103" t="s">
        <v>77</v>
      </c>
      <c r="D136" s="104"/>
      <c r="E136" s="104"/>
      <c r="F136" s="104"/>
      <c r="G136" s="104"/>
      <c r="H136" s="104"/>
      <c r="I136" s="105"/>
      <c r="J136" s="10">
        <v>1</v>
      </c>
      <c r="K136" s="10">
        <v>4</v>
      </c>
      <c r="L136" s="5" t="s">
        <v>23</v>
      </c>
    </row>
    <row r="137" spans="1:12" x14ac:dyDescent="0.3">
      <c r="A137" s="5" t="s">
        <v>5</v>
      </c>
      <c r="B137" s="5" t="s">
        <v>6</v>
      </c>
      <c r="C137" s="11" t="s">
        <v>7</v>
      </c>
      <c r="D137" s="11" t="s">
        <v>8</v>
      </c>
      <c r="E137" s="11" t="s">
        <v>9</v>
      </c>
      <c r="F137" s="11" t="s">
        <v>15</v>
      </c>
      <c r="G137" s="11" t="s">
        <v>10</v>
      </c>
      <c r="H137" s="11" t="s">
        <v>11</v>
      </c>
      <c r="I137" s="11" t="s">
        <v>12</v>
      </c>
      <c r="J137" s="11" t="s">
        <v>16</v>
      </c>
      <c r="K137" s="7" t="s">
        <v>13</v>
      </c>
      <c r="L137" s="12" t="s">
        <v>14</v>
      </c>
    </row>
    <row r="138" spans="1:12" x14ac:dyDescent="0.3">
      <c r="A138" s="13">
        <f>IF(ISTEXT(B138),0+1,"")</f>
        <v>1</v>
      </c>
      <c r="B138" s="45" t="s">
        <v>117</v>
      </c>
      <c r="C138" s="35">
        <v>95.515020000000007</v>
      </c>
      <c r="D138" s="36">
        <v>83.66</v>
      </c>
      <c r="E138" s="16">
        <v>91.25</v>
      </c>
      <c r="F138" s="16">
        <v>66</v>
      </c>
      <c r="G138" s="16">
        <f t="shared" ref="G138:G143" si="31">C138*(30/100)</f>
        <v>28.654506000000001</v>
      </c>
      <c r="H138" s="16">
        <f t="shared" ref="H138:H143" si="32">D138*(30/100)</f>
        <v>25.097999999999999</v>
      </c>
      <c r="I138" s="16">
        <f t="shared" ref="I138:I143" si="33">E138*(10/100)</f>
        <v>9.125</v>
      </c>
      <c r="J138" s="16">
        <f t="shared" ref="J138:J143" si="34">F138*(30/100)</f>
        <v>19.8</v>
      </c>
      <c r="K138" s="16">
        <f t="shared" ref="K138:K143" si="35">G138+H138+I138+J138</f>
        <v>82.677505999999994</v>
      </c>
      <c r="L138" s="17" t="s">
        <v>19</v>
      </c>
    </row>
    <row r="139" spans="1:12" x14ac:dyDescent="0.3">
      <c r="A139" s="18">
        <f>IF(ISTEXT(B139),A138+1,"")</f>
        <v>2</v>
      </c>
      <c r="B139" s="46" t="s">
        <v>58</v>
      </c>
      <c r="C139" s="37">
        <v>79.731160000000003</v>
      </c>
      <c r="D139" s="20">
        <v>85</v>
      </c>
      <c r="E139" s="38">
        <v>55</v>
      </c>
      <c r="F139" s="21">
        <v>61</v>
      </c>
      <c r="G139" s="21">
        <f t="shared" si="31"/>
        <v>23.919347999999999</v>
      </c>
      <c r="H139" s="21">
        <f t="shared" si="32"/>
        <v>25.5</v>
      </c>
      <c r="I139" s="21">
        <f t="shared" si="33"/>
        <v>5.5</v>
      </c>
      <c r="J139" s="21">
        <f t="shared" si="34"/>
        <v>18.3</v>
      </c>
      <c r="K139" s="21">
        <f t="shared" si="35"/>
        <v>73.219347999999997</v>
      </c>
      <c r="L139" s="22" t="s">
        <v>20</v>
      </c>
    </row>
    <row r="140" spans="1:12" x14ac:dyDescent="0.3">
      <c r="A140" s="18">
        <f t="shared" ref="A140:A147" si="36">IF(ISTEXT(B140),A139+1,"")</f>
        <v>3</v>
      </c>
      <c r="B140" s="47" t="s">
        <v>44</v>
      </c>
      <c r="C140" s="37">
        <v>78.187389999999994</v>
      </c>
      <c r="D140" s="20">
        <v>79</v>
      </c>
      <c r="E140" s="21">
        <v>53.75</v>
      </c>
      <c r="F140" s="21">
        <v>67</v>
      </c>
      <c r="G140" s="21">
        <f t="shared" si="31"/>
        <v>23.456216999999999</v>
      </c>
      <c r="H140" s="21">
        <f t="shared" si="32"/>
        <v>23.7</v>
      </c>
      <c r="I140" s="21">
        <f t="shared" si="33"/>
        <v>5.375</v>
      </c>
      <c r="J140" s="21">
        <f t="shared" si="34"/>
        <v>20.099999999999998</v>
      </c>
      <c r="K140" s="21">
        <f t="shared" si="35"/>
        <v>72.631216999999992</v>
      </c>
      <c r="L140" s="23" t="s">
        <v>33</v>
      </c>
    </row>
    <row r="141" spans="1:12" x14ac:dyDescent="0.3">
      <c r="A141" s="18">
        <f t="shared" si="36"/>
        <v>4</v>
      </c>
      <c r="B141" s="47" t="s">
        <v>118</v>
      </c>
      <c r="C141" s="37">
        <v>76.265219999999999</v>
      </c>
      <c r="D141" s="20">
        <v>86</v>
      </c>
      <c r="E141" s="21">
        <v>58.75</v>
      </c>
      <c r="F141" s="21">
        <v>32</v>
      </c>
      <c r="G141" s="21">
        <f t="shared" si="31"/>
        <v>22.879566000000001</v>
      </c>
      <c r="H141" s="21">
        <f t="shared" si="32"/>
        <v>25.8</v>
      </c>
      <c r="I141" s="21">
        <f t="shared" si="33"/>
        <v>5.875</v>
      </c>
      <c r="J141" s="21">
        <f t="shared" si="34"/>
        <v>9.6</v>
      </c>
      <c r="K141" s="21">
        <f t="shared" si="35"/>
        <v>64.154566000000003</v>
      </c>
      <c r="L141" s="23" t="s">
        <v>21</v>
      </c>
    </row>
    <row r="142" spans="1:12" x14ac:dyDescent="0.3">
      <c r="A142" s="18">
        <f t="shared" si="36"/>
        <v>5</v>
      </c>
      <c r="B142" s="47" t="s">
        <v>106</v>
      </c>
      <c r="C142" s="37">
        <v>80.07835</v>
      </c>
      <c r="D142" s="20">
        <v>72</v>
      </c>
      <c r="E142" s="21">
        <v>81.25</v>
      </c>
      <c r="F142" s="21">
        <v>16.5</v>
      </c>
      <c r="G142" s="21">
        <f t="shared" si="31"/>
        <v>24.023505</v>
      </c>
      <c r="H142" s="21">
        <f t="shared" si="32"/>
        <v>21.599999999999998</v>
      </c>
      <c r="I142" s="21">
        <f t="shared" si="33"/>
        <v>8.125</v>
      </c>
      <c r="J142" s="21">
        <f t="shared" si="34"/>
        <v>4.95</v>
      </c>
      <c r="K142" s="21">
        <f t="shared" si="35"/>
        <v>58.698504999999997</v>
      </c>
      <c r="L142" s="23" t="s">
        <v>21</v>
      </c>
    </row>
    <row r="143" spans="1:12" x14ac:dyDescent="0.3">
      <c r="A143" s="18">
        <f t="shared" si="36"/>
        <v>6</v>
      </c>
      <c r="B143" s="47" t="s">
        <v>45</v>
      </c>
      <c r="C143" s="37">
        <v>70.598560000000006</v>
      </c>
      <c r="D143" s="20">
        <v>90.43</v>
      </c>
      <c r="E143" s="21">
        <v>53.75</v>
      </c>
      <c r="F143" s="21">
        <v>15</v>
      </c>
      <c r="G143" s="21">
        <f t="shared" si="31"/>
        <v>21.179568</v>
      </c>
      <c r="H143" s="21">
        <f t="shared" si="32"/>
        <v>27.129000000000001</v>
      </c>
      <c r="I143" s="21">
        <f t="shared" si="33"/>
        <v>5.375</v>
      </c>
      <c r="J143" s="21">
        <f t="shared" si="34"/>
        <v>4.5</v>
      </c>
      <c r="K143" s="21">
        <f t="shared" si="35"/>
        <v>58.183568000000001</v>
      </c>
      <c r="L143" s="23" t="s">
        <v>21</v>
      </c>
    </row>
    <row r="144" spans="1:12" x14ac:dyDescent="0.3">
      <c r="A144" s="18">
        <f t="shared" si="36"/>
        <v>7</v>
      </c>
      <c r="B144" s="47" t="s">
        <v>119</v>
      </c>
      <c r="C144" s="37">
        <v>74.972710000000006</v>
      </c>
      <c r="D144" s="20">
        <v>75.599999999999994</v>
      </c>
      <c r="E144" s="21">
        <v>51.25</v>
      </c>
      <c r="F144" s="21">
        <v>17</v>
      </c>
      <c r="G144" s="21">
        <f>C144*(30/100)</f>
        <v>22.491813</v>
      </c>
      <c r="H144" s="21">
        <f>D144*(30/100)</f>
        <v>22.679999999999996</v>
      </c>
      <c r="I144" s="21">
        <f>E144*(10/100)</f>
        <v>5.125</v>
      </c>
      <c r="J144" s="21">
        <f>F144*(30/100)</f>
        <v>5.0999999999999996</v>
      </c>
      <c r="K144" s="21">
        <f>G144+H144+I144+J144</f>
        <v>55.396813000000002</v>
      </c>
      <c r="L144" s="23" t="s">
        <v>21</v>
      </c>
    </row>
    <row r="145" spans="1:12" x14ac:dyDescent="0.3">
      <c r="A145" s="18">
        <f t="shared" si="36"/>
        <v>8</v>
      </c>
      <c r="B145" s="47" t="s">
        <v>120</v>
      </c>
      <c r="C145" s="37">
        <v>76.555980000000005</v>
      </c>
      <c r="D145" s="20">
        <v>84.6</v>
      </c>
      <c r="E145" s="21">
        <v>62.5</v>
      </c>
      <c r="F145" s="25">
        <v>0</v>
      </c>
      <c r="G145" s="21" t="s">
        <v>35</v>
      </c>
      <c r="H145" s="21" t="s">
        <v>35</v>
      </c>
      <c r="I145" s="21" t="s">
        <v>35</v>
      </c>
      <c r="J145" s="21" t="s">
        <v>35</v>
      </c>
      <c r="K145" s="21" t="s">
        <v>35</v>
      </c>
      <c r="L145" s="23" t="s">
        <v>18</v>
      </c>
    </row>
    <row r="146" spans="1:12" x14ac:dyDescent="0.3">
      <c r="A146" s="18">
        <f t="shared" si="36"/>
        <v>9</v>
      </c>
      <c r="B146" s="47" t="s">
        <v>121</v>
      </c>
      <c r="C146" s="37">
        <v>81.937060000000002</v>
      </c>
      <c r="D146" s="20">
        <v>73.86</v>
      </c>
      <c r="E146" s="21">
        <v>65</v>
      </c>
      <c r="F146" s="21">
        <v>0</v>
      </c>
      <c r="G146" s="21" t="s">
        <v>35</v>
      </c>
      <c r="H146" s="21" t="s">
        <v>35</v>
      </c>
      <c r="I146" s="21" t="s">
        <v>35</v>
      </c>
      <c r="J146" s="21" t="s">
        <v>35</v>
      </c>
      <c r="K146" s="21" t="s">
        <v>35</v>
      </c>
      <c r="L146" s="23" t="s">
        <v>18</v>
      </c>
    </row>
    <row r="147" spans="1:12" x14ac:dyDescent="0.3">
      <c r="A147" s="18">
        <f t="shared" si="36"/>
        <v>10</v>
      </c>
      <c r="B147" s="23" t="s">
        <v>122</v>
      </c>
      <c r="C147" s="21">
        <v>76.775800000000004</v>
      </c>
      <c r="D147" s="21">
        <v>74.33</v>
      </c>
      <c r="E147" s="21">
        <v>63.75</v>
      </c>
      <c r="F147" s="21">
        <v>0</v>
      </c>
      <c r="G147" s="21" t="s">
        <v>35</v>
      </c>
      <c r="H147" s="21" t="s">
        <v>35</v>
      </c>
      <c r="I147" s="21" t="s">
        <v>35</v>
      </c>
      <c r="J147" s="21" t="s">
        <v>35</v>
      </c>
      <c r="K147" s="21" t="s">
        <v>35</v>
      </c>
      <c r="L147" s="23" t="s">
        <v>18</v>
      </c>
    </row>
    <row r="155" spans="1:12" x14ac:dyDescent="0.3">
      <c r="A155" s="48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</row>
    <row r="156" spans="1:12" x14ac:dyDescent="0.3">
      <c r="A156" s="3"/>
      <c r="B156" s="3"/>
      <c r="C156" s="4"/>
      <c r="D156" s="4"/>
      <c r="E156" s="4"/>
      <c r="F156" s="4"/>
      <c r="G156" s="4"/>
      <c r="H156" s="4"/>
      <c r="I156" s="4"/>
      <c r="J156" s="106" t="s">
        <v>0</v>
      </c>
      <c r="K156" s="107"/>
      <c r="L156" s="5">
        <v>9</v>
      </c>
    </row>
    <row r="157" spans="1:12" x14ac:dyDescent="0.3">
      <c r="A157" s="3"/>
      <c r="B157" s="6" t="s">
        <v>1</v>
      </c>
      <c r="C157" s="110" t="s">
        <v>29</v>
      </c>
      <c r="D157" s="111"/>
      <c r="E157" s="111"/>
      <c r="F157" s="111"/>
      <c r="G157" s="111"/>
      <c r="H157" s="111"/>
      <c r="I157" s="112"/>
      <c r="J157" s="7" t="s">
        <v>2</v>
      </c>
      <c r="K157" s="7" t="s">
        <v>3</v>
      </c>
      <c r="L157" s="8" t="s">
        <v>22</v>
      </c>
    </row>
    <row r="158" spans="1:12" x14ac:dyDescent="0.3">
      <c r="A158" s="3"/>
      <c r="B158" s="9" t="s">
        <v>4</v>
      </c>
      <c r="C158" s="103" t="s">
        <v>78</v>
      </c>
      <c r="D158" s="104"/>
      <c r="E158" s="104"/>
      <c r="F158" s="104"/>
      <c r="G158" s="104"/>
      <c r="H158" s="104"/>
      <c r="I158" s="105"/>
      <c r="J158" s="10">
        <v>1</v>
      </c>
      <c r="K158" s="10">
        <v>4</v>
      </c>
      <c r="L158" s="5" t="s">
        <v>23</v>
      </c>
    </row>
    <row r="159" spans="1:12" x14ac:dyDescent="0.3">
      <c r="A159" s="5" t="s">
        <v>5</v>
      </c>
      <c r="B159" s="5" t="s">
        <v>6</v>
      </c>
      <c r="C159" s="11" t="s">
        <v>7</v>
      </c>
      <c r="D159" s="11" t="s">
        <v>8</v>
      </c>
      <c r="E159" s="11" t="s">
        <v>9</v>
      </c>
      <c r="F159" s="11" t="s">
        <v>15</v>
      </c>
      <c r="G159" s="11" t="s">
        <v>10</v>
      </c>
      <c r="H159" s="11" t="s">
        <v>11</v>
      </c>
      <c r="I159" s="11" t="s">
        <v>12</v>
      </c>
      <c r="J159" s="11" t="s">
        <v>16</v>
      </c>
      <c r="K159" s="7" t="s">
        <v>13</v>
      </c>
      <c r="L159" s="12" t="s">
        <v>14</v>
      </c>
    </row>
    <row r="160" spans="1:12" x14ac:dyDescent="0.3">
      <c r="A160" s="13">
        <f>IF(ISTEXT(B160),0+1,"")</f>
        <v>1</v>
      </c>
      <c r="B160" s="45" t="s">
        <v>123</v>
      </c>
      <c r="C160" s="16">
        <v>78.825999999999993</v>
      </c>
      <c r="D160" s="36">
        <v>88.8</v>
      </c>
      <c r="E160" s="16">
        <v>68.75</v>
      </c>
      <c r="F160" s="16">
        <v>67</v>
      </c>
      <c r="G160" s="16">
        <f t="shared" ref="G160:G164" si="37">C160*(30/100)</f>
        <v>23.647799999999997</v>
      </c>
      <c r="H160" s="16">
        <f t="shared" ref="H160:H164" si="38">D160*(30/100)</f>
        <v>26.639999999999997</v>
      </c>
      <c r="I160" s="16">
        <f t="shared" ref="I160:I164" si="39">E160*(10/100)</f>
        <v>6.875</v>
      </c>
      <c r="J160" s="16">
        <f t="shared" ref="J160:J164" si="40">F160*(30/100)</f>
        <v>20.099999999999998</v>
      </c>
      <c r="K160" s="16">
        <f t="shared" ref="K160:K164" si="41">G160+H160+I160+J160</f>
        <v>77.262799999999984</v>
      </c>
      <c r="L160" s="17" t="s">
        <v>19</v>
      </c>
    </row>
    <row r="161" spans="1:12" x14ac:dyDescent="0.3">
      <c r="A161" s="18">
        <f>IF(ISTEXT(B161),A160+1,"")</f>
        <v>2</v>
      </c>
      <c r="B161" s="49" t="s">
        <v>124</v>
      </c>
      <c r="C161" s="50">
        <v>76.722999999999999</v>
      </c>
      <c r="D161" s="25">
        <v>80.16</v>
      </c>
      <c r="E161" s="50">
        <v>81.25</v>
      </c>
      <c r="F161" s="51">
        <v>50.5</v>
      </c>
      <c r="G161" s="21">
        <f t="shared" si="37"/>
        <v>23.0169</v>
      </c>
      <c r="H161" s="21">
        <f t="shared" si="38"/>
        <v>24.047999999999998</v>
      </c>
      <c r="I161" s="21">
        <f t="shared" si="39"/>
        <v>8.125</v>
      </c>
      <c r="J161" s="21">
        <f t="shared" si="40"/>
        <v>15.149999999999999</v>
      </c>
      <c r="K161" s="21">
        <f t="shared" si="41"/>
        <v>70.3399</v>
      </c>
      <c r="L161" s="22" t="s">
        <v>20</v>
      </c>
    </row>
    <row r="162" spans="1:12" x14ac:dyDescent="0.3">
      <c r="A162" s="18">
        <f t="shared" ref="A162:A164" si="42">IF(ISTEXT(B162),A161+1,"")</f>
        <v>3</v>
      </c>
      <c r="B162" s="49" t="s">
        <v>125</v>
      </c>
      <c r="C162" s="50">
        <v>79.991</v>
      </c>
      <c r="D162" s="21">
        <v>77.599999999999994</v>
      </c>
      <c r="E162" s="50">
        <v>72.5</v>
      </c>
      <c r="F162" s="21">
        <v>52.5</v>
      </c>
      <c r="G162" s="21">
        <f t="shared" si="37"/>
        <v>23.997299999999999</v>
      </c>
      <c r="H162" s="21">
        <f t="shared" si="38"/>
        <v>23.279999999999998</v>
      </c>
      <c r="I162" s="21">
        <f t="shared" si="39"/>
        <v>7.25</v>
      </c>
      <c r="J162" s="21">
        <f t="shared" si="40"/>
        <v>15.75</v>
      </c>
      <c r="K162" s="21">
        <f t="shared" si="41"/>
        <v>70.277299999999997</v>
      </c>
      <c r="L162" s="23" t="s">
        <v>33</v>
      </c>
    </row>
    <row r="163" spans="1:12" x14ac:dyDescent="0.3">
      <c r="A163" s="18">
        <f t="shared" si="42"/>
        <v>4</v>
      </c>
      <c r="B163" s="49" t="s">
        <v>126</v>
      </c>
      <c r="C163" s="50">
        <v>87.813999999999993</v>
      </c>
      <c r="D163" s="25">
        <v>74.5</v>
      </c>
      <c r="E163" s="50">
        <v>66.25</v>
      </c>
      <c r="F163" s="51">
        <v>10</v>
      </c>
      <c r="G163" s="21">
        <f t="shared" si="37"/>
        <v>26.344199999999997</v>
      </c>
      <c r="H163" s="21">
        <f t="shared" si="38"/>
        <v>22.349999999999998</v>
      </c>
      <c r="I163" s="21">
        <f t="shared" si="39"/>
        <v>6.625</v>
      </c>
      <c r="J163" s="21">
        <f t="shared" si="40"/>
        <v>3</v>
      </c>
      <c r="K163" s="21">
        <f t="shared" si="41"/>
        <v>58.319199999999995</v>
      </c>
      <c r="L163" s="23" t="s">
        <v>21</v>
      </c>
    </row>
    <row r="164" spans="1:12" x14ac:dyDescent="0.3">
      <c r="A164" s="18">
        <f t="shared" si="42"/>
        <v>5</v>
      </c>
      <c r="B164" s="24" t="s">
        <v>127</v>
      </c>
      <c r="C164" s="50">
        <v>73.162999999999997</v>
      </c>
      <c r="D164" s="25">
        <v>76.430000000000007</v>
      </c>
      <c r="E164" s="50">
        <v>75</v>
      </c>
      <c r="F164" s="52">
        <v>5</v>
      </c>
      <c r="G164" s="21">
        <f t="shared" si="37"/>
        <v>21.948899999999998</v>
      </c>
      <c r="H164" s="21">
        <f t="shared" si="38"/>
        <v>22.929000000000002</v>
      </c>
      <c r="I164" s="21">
        <f t="shared" si="39"/>
        <v>7.5</v>
      </c>
      <c r="J164" s="21">
        <f t="shared" si="40"/>
        <v>1.5</v>
      </c>
      <c r="K164" s="21">
        <f t="shared" si="41"/>
        <v>53.877899999999997</v>
      </c>
      <c r="L164" s="23" t="s">
        <v>21</v>
      </c>
    </row>
    <row r="173" spans="1:12" x14ac:dyDescent="0.3">
      <c r="A173" s="3"/>
      <c r="B173" s="3"/>
      <c r="C173" s="4"/>
      <c r="D173" s="4"/>
      <c r="E173" s="4"/>
      <c r="F173" s="4"/>
      <c r="G173" s="4"/>
      <c r="H173" s="4"/>
      <c r="I173" s="4"/>
      <c r="J173" s="106" t="s">
        <v>0</v>
      </c>
      <c r="K173" s="107"/>
      <c r="L173" s="5">
        <v>10</v>
      </c>
    </row>
    <row r="174" spans="1:12" x14ac:dyDescent="0.3">
      <c r="A174" s="3"/>
      <c r="B174" s="6" t="s">
        <v>1</v>
      </c>
      <c r="C174" s="110" t="s">
        <v>79</v>
      </c>
      <c r="D174" s="111"/>
      <c r="E174" s="111"/>
      <c r="F174" s="111"/>
      <c r="G174" s="111"/>
      <c r="H174" s="111"/>
      <c r="I174" s="112"/>
      <c r="J174" s="7" t="s">
        <v>2</v>
      </c>
      <c r="K174" s="7" t="s">
        <v>3</v>
      </c>
      <c r="L174" s="8" t="s">
        <v>22</v>
      </c>
    </row>
    <row r="175" spans="1:12" x14ac:dyDescent="0.3">
      <c r="A175" s="3"/>
      <c r="B175" s="9" t="s">
        <v>4</v>
      </c>
      <c r="C175" s="103" t="s">
        <v>80</v>
      </c>
      <c r="D175" s="104"/>
      <c r="E175" s="104"/>
      <c r="F175" s="104"/>
      <c r="G175" s="104"/>
      <c r="H175" s="104"/>
      <c r="I175" s="105"/>
      <c r="J175" s="10">
        <v>1</v>
      </c>
      <c r="K175" s="10">
        <v>4</v>
      </c>
      <c r="L175" s="5" t="s">
        <v>23</v>
      </c>
    </row>
    <row r="176" spans="1:12" x14ac:dyDescent="0.3">
      <c r="A176" s="5" t="s">
        <v>5</v>
      </c>
      <c r="B176" s="5" t="s">
        <v>6</v>
      </c>
      <c r="C176" s="11" t="s">
        <v>7</v>
      </c>
      <c r="D176" s="11" t="s">
        <v>8</v>
      </c>
      <c r="E176" s="11" t="s">
        <v>9</v>
      </c>
      <c r="F176" s="11" t="s">
        <v>15</v>
      </c>
      <c r="G176" s="11" t="s">
        <v>10</v>
      </c>
      <c r="H176" s="11" t="s">
        <v>11</v>
      </c>
      <c r="I176" s="11" t="s">
        <v>12</v>
      </c>
      <c r="J176" s="11" t="s">
        <v>16</v>
      </c>
      <c r="K176" s="7" t="s">
        <v>13</v>
      </c>
      <c r="L176" s="12" t="s">
        <v>14</v>
      </c>
    </row>
    <row r="177" spans="1:12" x14ac:dyDescent="0.3">
      <c r="A177" s="13">
        <f>IF(ISTEXT(B177),0+1,"")</f>
        <v>1</v>
      </c>
      <c r="B177" s="26" t="s">
        <v>128</v>
      </c>
      <c r="C177" s="27">
        <v>72.5</v>
      </c>
      <c r="D177" s="28">
        <v>87.6</v>
      </c>
      <c r="E177" s="27">
        <v>51.25</v>
      </c>
      <c r="F177" s="29">
        <v>83</v>
      </c>
      <c r="G177" s="16">
        <f t="shared" ref="G177" si="43">C177*(30/100)</f>
        <v>21.75</v>
      </c>
      <c r="H177" s="16">
        <f t="shared" ref="H177" si="44">D177*(30/100)</f>
        <v>26.279999999999998</v>
      </c>
      <c r="I177" s="16">
        <f t="shared" ref="I177" si="45">E177*(10/100)</f>
        <v>5.125</v>
      </c>
      <c r="J177" s="16">
        <f t="shared" ref="J177" si="46">F177*(30/100)</f>
        <v>24.9</v>
      </c>
      <c r="K177" s="16">
        <f t="shared" ref="K177" si="47">G177+H177+I177+J177</f>
        <v>78.055000000000007</v>
      </c>
      <c r="L177" s="17" t="s">
        <v>19</v>
      </c>
    </row>
    <row r="186" spans="1:12" x14ac:dyDescent="0.3">
      <c r="A186" s="3"/>
      <c r="B186" s="3"/>
      <c r="C186" s="4"/>
      <c r="D186" s="4"/>
      <c r="E186" s="4"/>
      <c r="F186" s="4"/>
      <c r="G186" s="4"/>
      <c r="H186" s="4"/>
      <c r="I186" s="4"/>
      <c r="J186" s="106" t="s">
        <v>0</v>
      </c>
      <c r="K186" s="107"/>
      <c r="L186" s="5">
        <v>11</v>
      </c>
    </row>
    <row r="187" spans="1:12" x14ac:dyDescent="0.3">
      <c r="A187" s="3"/>
      <c r="B187" s="6" t="s">
        <v>1</v>
      </c>
      <c r="C187" s="110" t="s">
        <v>25</v>
      </c>
      <c r="D187" s="111"/>
      <c r="E187" s="111"/>
      <c r="F187" s="111"/>
      <c r="G187" s="111"/>
      <c r="H187" s="111"/>
      <c r="I187" s="112"/>
      <c r="J187" s="7" t="s">
        <v>2</v>
      </c>
      <c r="K187" s="7" t="s">
        <v>3</v>
      </c>
      <c r="L187" s="8" t="s">
        <v>22</v>
      </c>
    </row>
    <row r="188" spans="1:12" x14ac:dyDescent="0.3">
      <c r="A188" s="3"/>
      <c r="B188" s="9" t="s">
        <v>4</v>
      </c>
      <c r="C188" s="103" t="s">
        <v>81</v>
      </c>
      <c r="D188" s="104"/>
      <c r="E188" s="104"/>
      <c r="F188" s="104"/>
      <c r="G188" s="104"/>
      <c r="H188" s="104"/>
      <c r="I188" s="105"/>
      <c r="J188" s="10">
        <v>1</v>
      </c>
      <c r="K188" s="10">
        <v>4</v>
      </c>
      <c r="L188" s="5" t="s">
        <v>23</v>
      </c>
    </row>
    <row r="189" spans="1:12" x14ac:dyDescent="0.3">
      <c r="A189" s="5" t="s">
        <v>5</v>
      </c>
      <c r="B189" s="5" t="s">
        <v>6</v>
      </c>
      <c r="C189" s="11" t="s">
        <v>7</v>
      </c>
      <c r="D189" s="11" t="s">
        <v>8</v>
      </c>
      <c r="E189" s="11" t="s">
        <v>9</v>
      </c>
      <c r="F189" s="11" t="s">
        <v>15</v>
      </c>
      <c r="G189" s="11" t="s">
        <v>10</v>
      </c>
      <c r="H189" s="11" t="s">
        <v>11</v>
      </c>
      <c r="I189" s="11" t="s">
        <v>12</v>
      </c>
      <c r="J189" s="11" t="s">
        <v>16</v>
      </c>
      <c r="K189" s="7" t="s">
        <v>13</v>
      </c>
      <c r="L189" s="12" t="s">
        <v>14</v>
      </c>
    </row>
    <row r="190" spans="1:12" x14ac:dyDescent="0.3">
      <c r="A190" s="13">
        <f>IF(ISTEXT(B190),0+1,"")</f>
        <v>1</v>
      </c>
      <c r="B190" s="53" t="s">
        <v>66</v>
      </c>
      <c r="C190" s="54">
        <v>91.149000000000001</v>
      </c>
      <c r="D190" s="55">
        <v>91.36</v>
      </c>
      <c r="E190" s="56">
        <v>62.5</v>
      </c>
      <c r="F190" s="56">
        <v>45.4</v>
      </c>
      <c r="G190" s="16">
        <f t="shared" ref="G190:H199" si="48">C190*(30/100)</f>
        <v>27.3447</v>
      </c>
      <c r="H190" s="16">
        <f t="shared" si="48"/>
        <v>27.407999999999998</v>
      </c>
      <c r="I190" s="16">
        <f t="shared" ref="I190:I199" si="49">E190*(10/100)</f>
        <v>6.25</v>
      </c>
      <c r="J190" s="16">
        <f t="shared" ref="J190:J199" si="50">F190*(30/100)</f>
        <v>13.62</v>
      </c>
      <c r="K190" s="16">
        <f t="shared" ref="K190:K199" si="51">G190+H190+I190+J190</f>
        <v>74.622699999999995</v>
      </c>
      <c r="L190" s="17" t="s">
        <v>19</v>
      </c>
    </row>
    <row r="191" spans="1:12" x14ac:dyDescent="0.3">
      <c r="A191" s="18">
        <f>IF(ISTEXT(B191),A190+1,"")</f>
        <v>2</v>
      </c>
      <c r="B191" s="57" t="s">
        <v>129</v>
      </c>
      <c r="C191" s="58">
        <v>75.025000000000006</v>
      </c>
      <c r="D191" s="59">
        <v>97.66</v>
      </c>
      <c r="E191" s="60">
        <v>67.5</v>
      </c>
      <c r="F191" s="60">
        <v>51.9</v>
      </c>
      <c r="G191" s="21">
        <f t="shared" si="48"/>
        <v>22.5075</v>
      </c>
      <c r="H191" s="21">
        <f t="shared" si="48"/>
        <v>29.297999999999998</v>
      </c>
      <c r="I191" s="21">
        <f t="shared" si="49"/>
        <v>6.75</v>
      </c>
      <c r="J191" s="21">
        <f t="shared" si="50"/>
        <v>15.569999999999999</v>
      </c>
      <c r="K191" s="21">
        <f t="shared" si="51"/>
        <v>74.125499999999988</v>
      </c>
      <c r="L191" s="22" t="s">
        <v>20</v>
      </c>
    </row>
    <row r="192" spans="1:12" x14ac:dyDescent="0.3">
      <c r="A192" s="18">
        <f t="shared" ref="A192:A194" si="52">IF(ISTEXT(B192),A191+1,"")</f>
        <v>3</v>
      </c>
      <c r="B192" s="57" t="s">
        <v>130</v>
      </c>
      <c r="C192" s="61">
        <v>81.558000000000007</v>
      </c>
      <c r="D192" s="62">
        <v>72.930000000000007</v>
      </c>
      <c r="E192" s="60">
        <v>83.75</v>
      </c>
      <c r="F192" s="60">
        <v>39.799999999999997</v>
      </c>
      <c r="G192" s="21">
        <f t="shared" si="48"/>
        <v>24.467400000000001</v>
      </c>
      <c r="H192" s="21">
        <f t="shared" si="48"/>
        <v>21.879000000000001</v>
      </c>
      <c r="I192" s="21">
        <f t="shared" si="49"/>
        <v>8.375</v>
      </c>
      <c r="J192" s="21">
        <f t="shared" si="50"/>
        <v>11.94</v>
      </c>
      <c r="K192" s="21">
        <f t="shared" si="51"/>
        <v>66.6614</v>
      </c>
      <c r="L192" s="23" t="s">
        <v>33</v>
      </c>
    </row>
    <row r="193" spans="1:12" x14ac:dyDescent="0.3">
      <c r="A193" s="18">
        <f t="shared" si="52"/>
        <v>4</v>
      </c>
      <c r="B193" s="57" t="s">
        <v>61</v>
      </c>
      <c r="C193" s="58">
        <v>78.11</v>
      </c>
      <c r="D193" s="59">
        <v>76.430000000000007</v>
      </c>
      <c r="E193" s="63">
        <v>65</v>
      </c>
      <c r="F193" s="60">
        <v>37.4</v>
      </c>
      <c r="G193" s="21">
        <f t="shared" si="48"/>
        <v>23.433</v>
      </c>
      <c r="H193" s="21">
        <f t="shared" si="48"/>
        <v>22.929000000000002</v>
      </c>
      <c r="I193" s="21">
        <f t="shared" si="49"/>
        <v>6.5</v>
      </c>
      <c r="J193" s="21">
        <f t="shared" si="50"/>
        <v>11.219999999999999</v>
      </c>
      <c r="K193" s="21">
        <f t="shared" si="51"/>
        <v>64.081999999999994</v>
      </c>
      <c r="L193" s="23" t="s">
        <v>21</v>
      </c>
    </row>
    <row r="194" spans="1:12" x14ac:dyDescent="0.3">
      <c r="A194" s="18">
        <f t="shared" si="52"/>
        <v>5</v>
      </c>
      <c r="B194" s="57" t="s">
        <v>131</v>
      </c>
      <c r="C194" s="61">
        <v>77.42</v>
      </c>
      <c r="D194" s="62">
        <v>78.53</v>
      </c>
      <c r="E194" s="63">
        <v>57.5</v>
      </c>
      <c r="F194" s="60">
        <v>34.200000000000003</v>
      </c>
      <c r="G194" s="21">
        <f t="shared" si="48"/>
        <v>23.225999999999999</v>
      </c>
      <c r="H194" s="21">
        <f t="shared" si="48"/>
        <v>23.559000000000001</v>
      </c>
      <c r="I194" s="21">
        <f t="shared" si="49"/>
        <v>5.75</v>
      </c>
      <c r="J194" s="21">
        <f t="shared" si="50"/>
        <v>10.26</v>
      </c>
      <c r="K194" s="21">
        <f t="shared" si="51"/>
        <v>62.794999999999995</v>
      </c>
      <c r="L194" s="23" t="s">
        <v>21</v>
      </c>
    </row>
    <row r="195" spans="1:12" x14ac:dyDescent="0.3">
      <c r="A195" s="18">
        <f>IF(ISTEXT(B195),A194+1,"")</f>
        <v>6</v>
      </c>
      <c r="B195" s="57" t="s">
        <v>59</v>
      </c>
      <c r="C195" s="64">
        <v>73.363</v>
      </c>
      <c r="D195" s="65">
        <v>72.7</v>
      </c>
      <c r="E195" s="60">
        <v>76.25</v>
      </c>
      <c r="F195" s="60">
        <v>20.8</v>
      </c>
      <c r="G195" s="21">
        <f t="shared" si="48"/>
        <v>22.008900000000001</v>
      </c>
      <c r="H195" s="21">
        <f t="shared" si="48"/>
        <v>21.81</v>
      </c>
      <c r="I195" s="21">
        <f t="shared" si="49"/>
        <v>7.625</v>
      </c>
      <c r="J195" s="21">
        <f t="shared" si="50"/>
        <v>6.24</v>
      </c>
      <c r="K195" s="21">
        <f t="shared" si="51"/>
        <v>57.683900000000001</v>
      </c>
      <c r="L195" s="23" t="s">
        <v>21</v>
      </c>
    </row>
    <row r="196" spans="1:12" x14ac:dyDescent="0.3">
      <c r="A196" s="18">
        <f t="shared" ref="A196:A199" si="53">IF(ISTEXT(B196),A195+1,"")</f>
        <v>7</v>
      </c>
      <c r="B196" s="57" t="s">
        <v>132</v>
      </c>
      <c r="C196" s="58">
        <v>81.3</v>
      </c>
      <c r="D196" s="59">
        <v>81.56</v>
      </c>
      <c r="E196" s="63">
        <v>80</v>
      </c>
      <c r="F196" s="60">
        <v>0</v>
      </c>
      <c r="G196" s="21">
        <f>C196*(30/100)</f>
        <v>24.389999999999997</v>
      </c>
      <c r="H196" s="21">
        <f>D196*(30/100)</f>
        <v>24.468</v>
      </c>
      <c r="I196" s="21">
        <f>E196*(10/100)</f>
        <v>8</v>
      </c>
      <c r="J196" s="21">
        <f>F196*(30/100)</f>
        <v>0</v>
      </c>
      <c r="K196" s="21">
        <f>G196+H196+I196+J196</f>
        <v>56.857999999999997</v>
      </c>
      <c r="L196" s="23" t="s">
        <v>18</v>
      </c>
    </row>
    <row r="197" spans="1:12" x14ac:dyDescent="0.3">
      <c r="A197" s="18">
        <f t="shared" si="53"/>
        <v>8</v>
      </c>
      <c r="B197" s="57" t="s">
        <v>133</v>
      </c>
      <c r="C197" s="64">
        <v>73.86</v>
      </c>
      <c r="D197" s="65">
        <v>82.03</v>
      </c>
      <c r="E197" s="60">
        <v>65</v>
      </c>
      <c r="F197" s="60">
        <v>0</v>
      </c>
      <c r="G197" s="21">
        <f t="shared" ref="G197:H198" si="54">C197*(30/100)</f>
        <v>22.157999999999998</v>
      </c>
      <c r="H197" s="21">
        <f t="shared" si="54"/>
        <v>24.608999999999998</v>
      </c>
      <c r="I197" s="21">
        <f t="shared" ref="I197:I198" si="55">E197*(10/100)</f>
        <v>6.5</v>
      </c>
      <c r="J197" s="21">
        <f t="shared" ref="J197:J198" si="56">F197*(30/100)</f>
        <v>0</v>
      </c>
      <c r="K197" s="21">
        <f t="shared" ref="K197:K198" si="57">G197+H197+I197+J197</f>
        <v>53.266999999999996</v>
      </c>
      <c r="L197" s="23" t="s">
        <v>18</v>
      </c>
    </row>
    <row r="198" spans="1:12" x14ac:dyDescent="0.3">
      <c r="A198" s="18">
        <f t="shared" si="53"/>
        <v>9</v>
      </c>
      <c r="B198" s="57" t="s">
        <v>134</v>
      </c>
      <c r="C198" s="64">
        <v>72.900000000000006</v>
      </c>
      <c r="D198" s="65">
        <v>73.86</v>
      </c>
      <c r="E198" s="60">
        <v>60</v>
      </c>
      <c r="F198" s="60">
        <v>0</v>
      </c>
      <c r="G198" s="21">
        <f t="shared" si="54"/>
        <v>21.87</v>
      </c>
      <c r="H198" s="21">
        <f t="shared" si="54"/>
        <v>22.157999999999998</v>
      </c>
      <c r="I198" s="21">
        <f t="shared" si="55"/>
        <v>6</v>
      </c>
      <c r="J198" s="21">
        <f t="shared" si="56"/>
        <v>0</v>
      </c>
      <c r="K198" s="21">
        <f t="shared" si="57"/>
        <v>50.027999999999999</v>
      </c>
      <c r="L198" s="23" t="s">
        <v>18</v>
      </c>
    </row>
    <row r="199" spans="1:12" x14ac:dyDescent="0.3">
      <c r="A199" s="18">
        <f t="shared" si="53"/>
        <v>10</v>
      </c>
      <c r="B199" s="57" t="s">
        <v>64</v>
      </c>
      <c r="C199" s="61">
        <v>79.587999999999994</v>
      </c>
      <c r="D199" s="62">
        <v>66.86</v>
      </c>
      <c r="E199" s="60">
        <v>51.25</v>
      </c>
      <c r="F199" s="60">
        <v>24.7</v>
      </c>
      <c r="G199" s="21">
        <f t="shared" si="48"/>
        <v>23.876399999999997</v>
      </c>
      <c r="H199" s="21">
        <f t="shared" si="48"/>
        <v>20.058</v>
      </c>
      <c r="I199" s="21">
        <f t="shared" si="49"/>
        <v>5.125</v>
      </c>
      <c r="J199" s="21">
        <f t="shared" si="50"/>
        <v>7.4099999999999993</v>
      </c>
      <c r="K199" s="21">
        <f t="shared" si="51"/>
        <v>56.469399999999993</v>
      </c>
      <c r="L199" s="23" t="s">
        <v>155</v>
      </c>
    </row>
    <row r="201" spans="1:12" ht="189.75" x14ac:dyDescent="0.3">
      <c r="B201" s="95" t="s">
        <v>154</v>
      </c>
    </row>
    <row r="207" spans="1:12" x14ac:dyDescent="0.3">
      <c r="A207" s="3"/>
      <c r="B207" s="3"/>
      <c r="C207" s="4"/>
      <c r="D207" s="4"/>
      <c r="E207" s="4"/>
      <c r="F207" s="4"/>
      <c r="G207" s="4"/>
      <c r="H207" s="4"/>
      <c r="I207" s="4"/>
      <c r="J207" s="106" t="s">
        <v>0</v>
      </c>
      <c r="K207" s="107"/>
      <c r="L207" s="5">
        <v>12</v>
      </c>
    </row>
    <row r="208" spans="1:12" x14ac:dyDescent="0.3">
      <c r="A208" s="3"/>
      <c r="B208" s="6" t="s">
        <v>1</v>
      </c>
      <c r="C208" s="110" t="s">
        <v>36</v>
      </c>
      <c r="D208" s="111"/>
      <c r="E208" s="111"/>
      <c r="F208" s="111"/>
      <c r="G208" s="111"/>
      <c r="H208" s="111"/>
      <c r="I208" s="112"/>
      <c r="J208" s="7" t="s">
        <v>2</v>
      </c>
      <c r="K208" s="7" t="s">
        <v>3</v>
      </c>
      <c r="L208" s="8" t="s">
        <v>22</v>
      </c>
    </row>
    <row r="209" spans="1:12" x14ac:dyDescent="0.3">
      <c r="A209" s="3"/>
      <c r="B209" s="9" t="s">
        <v>4</v>
      </c>
      <c r="C209" s="103" t="s">
        <v>82</v>
      </c>
      <c r="D209" s="104"/>
      <c r="E209" s="104"/>
      <c r="F209" s="104"/>
      <c r="G209" s="104"/>
      <c r="H209" s="104"/>
      <c r="I209" s="105"/>
      <c r="J209" s="10">
        <v>1</v>
      </c>
      <c r="K209" s="10">
        <v>4</v>
      </c>
      <c r="L209" s="5" t="s">
        <v>23</v>
      </c>
    </row>
    <row r="210" spans="1:12" x14ac:dyDescent="0.3">
      <c r="A210" s="5" t="s">
        <v>5</v>
      </c>
      <c r="B210" s="5" t="s">
        <v>6</v>
      </c>
      <c r="C210" s="11" t="s">
        <v>7</v>
      </c>
      <c r="D210" s="11" t="s">
        <v>8</v>
      </c>
      <c r="E210" s="11" t="s">
        <v>9</v>
      </c>
      <c r="F210" s="11" t="s">
        <v>15</v>
      </c>
      <c r="G210" s="11" t="s">
        <v>10</v>
      </c>
      <c r="H210" s="11" t="s">
        <v>11</v>
      </c>
      <c r="I210" s="11" t="s">
        <v>12</v>
      </c>
      <c r="J210" s="11" t="s">
        <v>16</v>
      </c>
      <c r="K210" s="7" t="s">
        <v>13</v>
      </c>
      <c r="L210" s="12" t="s">
        <v>14</v>
      </c>
    </row>
    <row r="211" spans="1:12" x14ac:dyDescent="0.3">
      <c r="A211" s="13">
        <f>IF(ISTEXT(B211),0+1,"")</f>
        <v>1</v>
      </c>
      <c r="B211" s="26" t="s">
        <v>135</v>
      </c>
      <c r="C211" s="16">
        <v>82.060069999999996</v>
      </c>
      <c r="D211" s="16">
        <v>79.930000000000007</v>
      </c>
      <c r="E211" s="16">
        <v>58.75</v>
      </c>
      <c r="F211" s="16">
        <v>65</v>
      </c>
      <c r="G211" s="16">
        <f t="shared" ref="G211:G216" si="58">C211*(30/100)</f>
        <v>24.618020999999999</v>
      </c>
      <c r="H211" s="16">
        <f t="shared" ref="H211:H216" si="59">D211*(30/100)</f>
        <v>23.979000000000003</v>
      </c>
      <c r="I211" s="16">
        <f t="shared" ref="I211:I216" si="60">E211*(10/100)</f>
        <v>5.875</v>
      </c>
      <c r="J211" s="16">
        <f t="shared" ref="J211:J216" si="61">F211*(30/100)</f>
        <v>19.5</v>
      </c>
      <c r="K211" s="16">
        <f t="shared" ref="K211:K216" si="62">G211+H211+I211+J211</f>
        <v>73.972020999999998</v>
      </c>
      <c r="L211" s="17" t="s">
        <v>19</v>
      </c>
    </row>
    <row r="212" spans="1:12" x14ac:dyDescent="0.3">
      <c r="A212" s="18">
        <f>IF(ISTEXT(B212),A211+1,"")</f>
        <v>2</v>
      </c>
      <c r="B212" s="30" t="s">
        <v>67</v>
      </c>
      <c r="C212" s="21">
        <v>73.803579999999997</v>
      </c>
      <c r="D212" s="21">
        <v>93.46</v>
      </c>
      <c r="E212" s="21">
        <v>55</v>
      </c>
      <c r="F212" s="21">
        <v>51</v>
      </c>
      <c r="G212" s="21">
        <f t="shared" si="58"/>
        <v>22.141074</v>
      </c>
      <c r="H212" s="21">
        <f t="shared" si="59"/>
        <v>28.037999999999997</v>
      </c>
      <c r="I212" s="21">
        <f t="shared" si="60"/>
        <v>5.5</v>
      </c>
      <c r="J212" s="21">
        <f t="shared" si="61"/>
        <v>15.299999999999999</v>
      </c>
      <c r="K212" s="21">
        <f t="shared" si="62"/>
        <v>70.979073999999997</v>
      </c>
      <c r="L212" s="22" t="s">
        <v>20</v>
      </c>
    </row>
    <row r="213" spans="1:12" x14ac:dyDescent="0.3">
      <c r="A213" s="18">
        <f t="shared" ref="A213:A216" si="63">IF(ISTEXT(B213),A212+1,"")</f>
        <v>3</v>
      </c>
      <c r="B213" s="66" t="s">
        <v>136</v>
      </c>
      <c r="C213" s="67">
        <v>80.056659999999994</v>
      </c>
      <c r="D213" s="25">
        <v>78.06</v>
      </c>
      <c r="E213" s="21">
        <v>78.75</v>
      </c>
      <c r="F213" s="21">
        <v>28</v>
      </c>
      <c r="G213" s="21">
        <f t="shared" si="58"/>
        <v>24.016997999999997</v>
      </c>
      <c r="H213" s="21">
        <f t="shared" si="59"/>
        <v>23.417999999999999</v>
      </c>
      <c r="I213" s="21">
        <f t="shared" si="60"/>
        <v>7.875</v>
      </c>
      <c r="J213" s="21">
        <f t="shared" si="61"/>
        <v>8.4</v>
      </c>
      <c r="K213" s="21">
        <f t="shared" si="62"/>
        <v>63.709997999999992</v>
      </c>
      <c r="L213" s="23" t="s">
        <v>21</v>
      </c>
    </row>
    <row r="214" spans="1:12" x14ac:dyDescent="0.3">
      <c r="A214" s="18">
        <f t="shared" si="63"/>
        <v>4</v>
      </c>
      <c r="B214" s="30" t="s">
        <v>137</v>
      </c>
      <c r="C214" s="21">
        <v>81.597629999999995</v>
      </c>
      <c r="D214" s="21">
        <v>83.9</v>
      </c>
      <c r="E214" s="21">
        <v>58.75</v>
      </c>
      <c r="F214" s="21">
        <v>26</v>
      </c>
      <c r="G214" s="21">
        <f t="shared" si="58"/>
        <v>24.479288999999998</v>
      </c>
      <c r="H214" s="21">
        <f t="shared" si="59"/>
        <v>25.17</v>
      </c>
      <c r="I214" s="21">
        <f t="shared" si="60"/>
        <v>5.875</v>
      </c>
      <c r="J214" s="21">
        <f t="shared" si="61"/>
        <v>7.8</v>
      </c>
      <c r="K214" s="21">
        <f t="shared" si="62"/>
        <v>63.324288999999993</v>
      </c>
      <c r="L214" s="23" t="s">
        <v>21</v>
      </c>
    </row>
    <row r="215" spans="1:12" x14ac:dyDescent="0.3">
      <c r="A215" s="18">
        <f t="shared" si="63"/>
        <v>5</v>
      </c>
      <c r="B215" s="68" t="s">
        <v>138</v>
      </c>
      <c r="C215" s="69">
        <v>84.430070000000001</v>
      </c>
      <c r="D215" s="20">
        <v>85.53</v>
      </c>
      <c r="E215" s="38">
        <v>68.75</v>
      </c>
      <c r="F215" s="21">
        <v>17</v>
      </c>
      <c r="G215" s="21">
        <f t="shared" si="58"/>
        <v>25.329021000000001</v>
      </c>
      <c r="H215" s="21">
        <f t="shared" si="59"/>
        <v>25.658999999999999</v>
      </c>
      <c r="I215" s="21">
        <f t="shared" si="60"/>
        <v>6.875</v>
      </c>
      <c r="J215" s="21">
        <f t="shared" si="61"/>
        <v>5.0999999999999996</v>
      </c>
      <c r="K215" s="21">
        <f t="shared" si="62"/>
        <v>62.963021000000005</v>
      </c>
      <c r="L215" s="23" t="s">
        <v>21</v>
      </c>
    </row>
    <row r="216" spans="1:12" x14ac:dyDescent="0.3">
      <c r="A216" s="18">
        <f t="shared" si="63"/>
        <v>6</v>
      </c>
      <c r="B216" s="66" t="s">
        <v>139</v>
      </c>
      <c r="C216" s="69">
        <v>79.571550000000002</v>
      </c>
      <c r="D216" s="20">
        <v>81.56</v>
      </c>
      <c r="E216" s="21">
        <v>63.75</v>
      </c>
      <c r="F216" s="60">
        <v>0</v>
      </c>
      <c r="G216" s="21">
        <f t="shared" si="58"/>
        <v>23.871465000000001</v>
      </c>
      <c r="H216" s="21">
        <f t="shared" si="59"/>
        <v>24.468</v>
      </c>
      <c r="I216" s="21">
        <f t="shared" si="60"/>
        <v>6.375</v>
      </c>
      <c r="J216" s="21">
        <f t="shared" si="61"/>
        <v>0</v>
      </c>
      <c r="K216" s="21">
        <f t="shared" si="62"/>
        <v>54.714465000000004</v>
      </c>
      <c r="L216" s="23" t="s">
        <v>18</v>
      </c>
    </row>
    <row r="225" spans="1:12" x14ac:dyDescent="0.3">
      <c r="A225" s="3"/>
      <c r="B225" s="3"/>
      <c r="C225" s="4"/>
      <c r="D225" s="4"/>
      <c r="E225" s="4"/>
      <c r="F225" s="4"/>
      <c r="G225" s="4"/>
      <c r="H225" s="4"/>
      <c r="I225" s="4"/>
      <c r="J225" s="106" t="s">
        <v>0</v>
      </c>
      <c r="K225" s="107"/>
      <c r="L225" s="5">
        <v>13</v>
      </c>
    </row>
    <row r="226" spans="1:12" x14ac:dyDescent="0.3">
      <c r="A226" s="3"/>
      <c r="B226" s="6" t="s">
        <v>1</v>
      </c>
      <c r="C226" s="110" t="s">
        <v>37</v>
      </c>
      <c r="D226" s="111"/>
      <c r="E226" s="111"/>
      <c r="F226" s="111"/>
      <c r="G226" s="111"/>
      <c r="H226" s="111"/>
      <c r="I226" s="112"/>
      <c r="J226" s="7" t="s">
        <v>2</v>
      </c>
      <c r="K226" s="7" t="s">
        <v>3</v>
      </c>
      <c r="L226" s="8" t="s">
        <v>22</v>
      </c>
    </row>
    <row r="227" spans="1:12" x14ac:dyDescent="0.3">
      <c r="A227" s="3"/>
      <c r="B227" s="9" t="s">
        <v>4</v>
      </c>
      <c r="C227" s="103" t="s">
        <v>83</v>
      </c>
      <c r="D227" s="104"/>
      <c r="E227" s="104"/>
      <c r="F227" s="104"/>
      <c r="G227" s="104"/>
      <c r="H227" s="104"/>
      <c r="I227" s="105"/>
      <c r="J227" s="10">
        <v>1</v>
      </c>
      <c r="K227" s="10">
        <v>5</v>
      </c>
      <c r="L227" s="5" t="s">
        <v>23</v>
      </c>
    </row>
    <row r="228" spans="1:12" x14ac:dyDescent="0.3">
      <c r="A228" s="5" t="s">
        <v>5</v>
      </c>
      <c r="B228" s="5" t="s">
        <v>6</v>
      </c>
      <c r="C228" s="11" t="s">
        <v>7</v>
      </c>
      <c r="D228" s="11" t="s">
        <v>8</v>
      </c>
      <c r="E228" s="11" t="s">
        <v>9</v>
      </c>
      <c r="F228" s="11" t="s">
        <v>15</v>
      </c>
      <c r="G228" s="11" t="s">
        <v>10</v>
      </c>
      <c r="H228" s="11" t="s">
        <v>11</v>
      </c>
      <c r="I228" s="11" t="s">
        <v>12</v>
      </c>
      <c r="J228" s="11" t="s">
        <v>16</v>
      </c>
      <c r="K228" s="7" t="s">
        <v>13</v>
      </c>
      <c r="L228" s="12" t="s">
        <v>14</v>
      </c>
    </row>
    <row r="229" spans="1:12" x14ac:dyDescent="0.3">
      <c r="A229" s="13">
        <f>IF(ISTEXT(B229),0+1,"")</f>
        <v>1</v>
      </c>
      <c r="B229" s="70" t="s">
        <v>140</v>
      </c>
      <c r="C229" s="15">
        <v>71.400000000000006</v>
      </c>
      <c r="D229" s="16">
        <v>82.8</v>
      </c>
      <c r="E229" s="15">
        <v>65</v>
      </c>
      <c r="F229" s="36">
        <v>41.5</v>
      </c>
      <c r="G229" s="16">
        <f t="shared" ref="G229:G235" si="64">C229*(30/100)</f>
        <v>21.42</v>
      </c>
      <c r="H229" s="16">
        <f t="shared" ref="H229:H235" si="65">D229*(30/100)</f>
        <v>24.84</v>
      </c>
      <c r="I229" s="16">
        <f t="shared" ref="I229:I235" si="66">E229*(10/100)</f>
        <v>6.5</v>
      </c>
      <c r="J229" s="16">
        <f t="shared" ref="J229:J235" si="67">F229*(30/100)</f>
        <v>12.45</v>
      </c>
      <c r="K229" s="16">
        <f t="shared" ref="K229:K235" si="68">G229+H229+I229+J229</f>
        <v>65.210000000000008</v>
      </c>
      <c r="L229" s="17" t="s">
        <v>19</v>
      </c>
    </row>
    <row r="230" spans="1:12" x14ac:dyDescent="0.3">
      <c r="A230" s="18">
        <f>IF(ISTEXT(B230),A229+1,"")</f>
        <v>2</v>
      </c>
      <c r="B230" s="71" t="s">
        <v>43</v>
      </c>
      <c r="C230" s="20">
        <v>71.83</v>
      </c>
      <c r="D230" s="41">
        <v>77.900000000000006</v>
      </c>
      <c r="E230" s="20">
        <v>63.75</v>
      </c>
      <c r="F230" s="21">
        <v>39</v>
      </c>
      <c r="G230" s="21">
        <f t="shared" si="64"/>
        <v>21.548999999999999</v>
      </c>
      <c r="H230" s="21">
        <f t="shared" si="65"/>
        <v>23.37</v>
      </c>
      <c r="I230" s="21">
        <f t="shared" si="66"/>
        <v>6.375</v>
      </c>
      <c r="J230" s="21">
        <f t="shared" si="67"/>
        <v>11.7</v>
      </c>
      <c r="K230" s="21">
        <f t="shared" si="68"/>
        <v>62.994</v>
      </c>
      <c r="L230" s="23" t="s">
        <v>21</v>
      </c>
    </row>
    <row r="231" spans="1:12" x14ac:dyDescent="0.3">
      <c r="A231" s="18">
        <f t="shared" ref="A231:A235" si="69">IF(ISTEXT(B231),A230+1,"")</f>
        <v>3</v>
      </c>
      <c r="B231" s="71" t="s">
        <v>141</v>
      </c>
      <c r="C231" s="20">
        <v>70.94</v>
      </c>
      <c r="D231" s="41">
        <v>75.2</v>
      </c>
      <c r="E231" s="20">
        <v>56.25</v>
      </c>
      <c r="F231" s="25">
        <v>45</v>
      </c>
      <c r="G231" s="21">
        <f t="shared" si="64"/>
        <v>21.282</v>
      </c>
      <c r="H231" s="21">
        <f t="shared" si="65"/>
        <v>22.56</v>
      </c>
      <c r="I231" s="21">
        <f t="shared" si="66"/>
        <v>5.625</v>
      </c>
      <c r="J231" s="21">
        <f t="shared" si="67"/>
        <v>13.5</v>
      </c>
      <c r="K231" s="21">
        <f t="shared" si="68"/>
        <v>62.966999999999999</v>
      </c>
      <c r="L231" s="23" t="s">
        <v>21</v>
      </c>
    </row>
    <row r="232" spans="1:12" x14ac:dyDescent="0.3">
      <c r="A232" s="18">
        <f t="shared" si="69"/>
        <v>4</v>
      </c>
      <c r="B232" s="71" t="s">
        <v>50</v>
      </c>
      <c r="C232" s="20">
        <v>72.989999999999995</v>
      </c>
      <c r="D232" s="21">
        <v>76.099999999999994</v>
      </c>
      <c r="E232" s="20">
        <v>61.25</v>
      </c>
      <c r="F232" s="21">
        <v>39</v>
      </c>
      <c r="G232" s="21">
        <f t="shared" si="64"/>
        <v>21.896999999999998</v>
      </c>
      <c r="H232" s="21">
        <f t="shared" si="65"/>
        <v>22.83</v>
      </c>
      <c r="I232" s="21">
        <f t="shared" si="66"/>
        <v>6.125</v>
      </c>
      <c r="J232" s="21">
        <f t="shared" si="67"/>
        <v>11.7</v>
      </c>
      <c r="K232" s="21">
        <f t="shared" si="68"/>
        <v>62.551999999999992</v>
      </c>
      <c r="L232" s="23" t="s">
        <v>21</v>
      </c>
    </row>
    <row r="233" spans="1:12" x14ac:dyDescent="0.3">
      <c r="A233" s="18">
        <f t="shared" si="69"/>
        <v>5</v>
      </c>
      <c r="B233" s="71" t="s">
        <v>57</v>
      </c>
      <c r="C233" s="25">
        <v>71.760000000000005</v>
      </c>
      <c r="D233" s="21">
        <v>77.8</v>
      </c>
      <c r="E233" s="25">
        <v>62.5</v>
      </c>
      <c r="F233" s="21">
        <v>22</v>
      </c>
      <c r="G233" s="21">
        <f t="shared" si="64"/>
        <v>21.528000000000002</v>
      </c>
      <c r="H233" s="21">
        <f t="shared" si="65"/>
        <v>23.34</v>
      </c>
      <c r="I233" s="21">
        <f t="shared" si="66"/>
        <v>6.25</v>
      </c>
      <c r="J233" s="21">
        <f t="shared" si="67"/>
        <v>6.6</v>
      </c>
      <c r="K233" s="21">
        <f t="shared" si="68"/>
        <v>57.718000000000004</v>
      </c>
      <c r="L233" s="23" t="s">
        <v>21</v>
      </c>
    </row>
    <row r="234" spans="1:12" x14ac:dyDescent="0.3">
      <c r="A234" s="18">
        <f t="shared" si="69"/>
        <v>6</v>
      </c>
      <c r="B234" s="71" t="s">
        <v>68</v>
      </c>
      <c r="C234" s="25">
        <v>71.31</v>
      </c>
      <c r="D234" s="21">
        <v>93.8</v>
      </c>
      <c r="E234" s="25">
        <v>55</v>
      </c>
      <c r="F234" s="21">
        <v>4</v>
      </c>
      <c r="G234" s="21">
        <f t="shared" si="64"/>
        <v>21.393000000000001</v>
      </c>
      <c r="H234" s="21">
        <f t="shared" si="65"/>
        <v>28.139999999999997</v>
      </c>
      <c r="I234" s="21">
        <f t="shared" si="66"/>
        <v>5.5</v>
      </c>
      <c r="J234" s="21">
        <f t="shared" si="67"/>
        <v>1.2</v>
      </c>
      <c r="K234" s="21">
        <f t="shared" si="68"/>
        <v>56.233000000000004</v>
      </c>
      <c r="L234" s="23" t="s">
        <v>21</v>
      </c>
    </row>
    <row r="235" spans="1:12" x14ac:dyDescent="0.3">
      <c r="A235" s="18">
        <f t="shared" si="69"/>
        <v>7</v>
      </c>
      <c r="B235" s="71" t="s">
        <v>142</v>
      </c>
      <c r="C235" s="25">
        <v>72.92</v>
      </c>
      <c r="D235" s="21">
        <v>78.7</v>
      </c>
      <c r="E235" s="25">
        <v>61.25</v>
      </c>
      <c r="F235" s="25">
        <v>15</v>
      </c>
      <c r="G235" s="21">
        <f t="shared" si="64"/>
        <v>21.876000000000001</v>
      </c>
      <c r="H235" s="21">
        <f t="shared" si="65"/>
        <v>23.61</v>
      </c>
      <c r="I235" s="21">
        <f t="shared" si="66"/>
        <v>6.125</v>
      </c>
      <c r="J235" s="21">
        <f t="shared" si="67"/>
        <v>4.5</v>
      </c>
      <c r="K235" s="21">
        <f t="shared" si="68"/>
        <v>56.111000000000004</v>
      </c>
      <c r="L235" s="23" t="s">
        <v>21</v>
      </c>
    </row>
    <row r="244" spans="1:10" x14ac:dyDescent="0.3">
      <c r="A244" s="2"/>
      <c r="C244" s="72"/>
      <c r="D244" s="72"/>
      <c r="E244" s="72"/>
      <c r="F244" s="72"/>
      <c r="G244" s="72"/>
      <c r="H244" s="106" t="s">
        <v>0</v>
      </c>
      <c r="I244" s="107"/>
      <c r="J244" s="18">
        <v>14</v>
      </c>
    </row>
    <row r="245" spans="1:10" x14ac:dyDescent="0.3">
      <c r="A245" s="2"/>
      <c r="B245" s="6" t="s">
        <v>1</v>
      </c>
      <c r="C245" s="110" t="s">
        <v>84</v>
      </c>
      <c r="D245" s="111"/>
      <c r="E245" s="111"/>
      <c r="F245" s="111"/>
      <c r="G245" s="112"/>
      <c r="H245" s="7" t="s">
        <v>2</v>
      </c>
      <c r="I245" s="7" t="s">
        <v>3</v>
      </c>
      <c r="J245" s="73" t="s">
        <v>22</v>
      </c>
    </row>
    <row r="246" spans="1:10" ht="39" x14ac:dyDescent="0.3">
      <c r="A246" s="2"/>
      <c r="B246" s="6" t="s">
        <v>4</v>
      </c>
      <c r="C246" s="110" t="s">
        <v>85</v>
      </c>
      <c r="D246" s="111"/>
      <c r="E246" s="111"/>
      <c r="F246" s="111"/>
      <c r="G246" s="112"/>
      <c r="H246" s="10">
        <v>1</v>
      </c>
      <c r="I246" s="10">
        <v>5</v>
      </c>
      <c r="J246" s="74" t="s">
        <v>26</v>
      </c>
    </row>
    <row r="247" spans="1:10" x14ac:dyDescent="0.3">
      <c r="A247" s="75" t="s">
        <v>5</v>
      </c>
      <c r="B247" s="75" t="s">
        <v>6</v>
      </c>
      <c r="C247" s="11" t="s">
        <v>7</v>
      </c>
      <c r="D247" s="11" t="s">
        <v>8</v>
      </c>
      <c r="E247" s="11" t="s">
        <v>15</v>
      </c>
      <c r="F247" s="11" t="s">
        <v>30</v>
      </c>
      <c r="G247" s="11" t="s">
        <v>11</v>
      </c>
      <c r="H247" s="11" t="s">
        <v>31</v>
      </c>
      <c r="I247" s="7" t="s">
        <v>13</v>
      </c>
      <c r="J247" s="12" t="s">
        <v>14</v>
      </c>
    </row>
    <row r="248" spans="1:10" x14ac:dyDescent="0.3">
      <c r="A248" s="13">
        <v>1</v>
      </c>
      <c r="B248" s="76" t="s">
        <v>46</v>
      </c>
      <c r="C248" s="77">
        <v>79.096000000000004</v>
      </c>
      <c r="D248" s="36">
        <v>66.63</v>
      </c>
      <c r="E248" s="36">
        <v>85</v>
      </c>
      <c r="F248" s="16">
        <f t="shared" ref="F248" si="70">C248*(35/100)</f>
        <v>27.683599999999998</v>
      </c>
      <c r="G248" s="16">
        <f t="shared" ref="G248" si="71">D248*(30/100)</f>
        <v>19.988999999999997</v>
      </c>
      <c r="H248" s="16">
        <f t="shared" ref="H248" si="72">E248*(35/100)</f>
        <v>29.749999999999996</v>
      </c>
      <c r="I248" s="16">
        <f t="shared" ref="I248" si="73">F248+G248+H248</f>
        <v>77.422599999999989</v>
      </c>
      <c r="J248" s="78" t="s">
        <v>19</v>
      </c>
    </row>
    <row r="256" spans="1:10" x14ac:dyDescent="0.3">
      <c r="A256" s="2"/>
      <c r="C256" s="72"/>
      <c r="D256" s="72"/>
      <c r="E256" s="72"/>
      <c r="F256" s="72"/>
      <c r="G256" s="72"/>
      <c r="H256" s="106" t="s">
        <v>0</v>
      </c>
      <c r="I256" s="107"/>
      <c r="J256" s="18">
        <v>15</v>
      </c>
    </row>
    <row r="257" spans="1:10" x14ac:dyDescent="0.3">
      <c r="A257" s="2"/>
      <c r="B257" s="6" t="s">
        <v>1</v>
      </c>
      <c r="C257" s="110" t="s">
        <v>84</v>
      </c>
      <c r="D257" s="111"/>
      <c r="E257" s="111"/>
      <c r="F257" s="111"/>
      <c r="G257" s="112"/>
      <c r="H257" s="7" t="s">
        <v>2</v>
      </c>
      <c r="I257" s="7" t="s">
        <v>3</v>
      </c>
      <c r="J257" s="73" t="s">
        <v>22</v>
      </c>
    </row>
    <row r="258" spans="1:10" ht="39" x14ac:dyDescent="0.3">
      <c r="A258" s="2"/>
      <c r="B258" s="6" t="s">
        <v>4</v>
      </c>
      <c r="C258" s="110" t="s">
        <v>86</v>
      </c>
      <c r="D258" s="111"/>
      <c r="E258" s="111"/>
      <c r="F258" s="111"/>
      <c r="G258" s="112"/>
      <c r="H258" s="10">
        <v>1</v>
      </c>
      <c r="I258" s="10">
        <v>5</v>
      </c>
      <c r="J258" s="74" t="s">
        <v>26</v>
      </c>
    </row>
    <row r="259" spans="1:10" x14ac:dyDescent="0.3">
      <c r="A259" s="75" t="s">
        <v>5</v>
      </c>
      <c r="B259" s="75" t="s">
        <v>6</v>
      </c>
      <c r="C259" s="11" t="s">
        <v>7</v>
      </c>
      <c r="D259" s="11" t="s">
        <v>8</v>
      </c>
      <c r="E259" s="11" t="s">
        <v>15</v>
      </c>
      <c r="F259" s="11" t="s">
        <v>30</v>
      </c>
      <c r="G259" s="11" t="s">
        <v>11</v>
      </c>
      <c r="H259" s="11" t="s">
        <v>31</v>
      </c>
      <c r="I259" s="7" t="s">
        <v>13</v>
      </c>
      <c r="J259" s="12" t="s">
        <v>14</v>
      </c>
    </row>
    <row r="260" spans="1:10" x14ac:dyDescent="0.3">
      <c r="A260" s="13">
        <v>1</v>
      </c>
      <c r="B260" s="34" t="s">
        <v>143</v>
      </c>
      <c r="C260" s="77">
        <v>88.789000000000001</v>
      </c>
      <c r="D260" s="36">
        <v>92.3</v>
      </c>
      <c r="E260" s="36">
        <v>54</v>
      </c>
      <c r="F260" s="16">
        <f t="shared" ref="F260" si="74">C260*(35/100)</f>
        <v>31.076149999999998</v>
      </c>
      <c r="G260" s="16">
        <f t="shared" ref="G260" si="75">D260*(30/100)</f>
        <v>27.689999999999998</v>
      </c>
      <c r="H260" s="16">
        <f t="shared" ref="H260" si="76">E260*(35/100)</f>
        <v>18.899999999999999</v>
      </c>
      <c r="I260" s="16">
        <f t="shared" ref="I260" si="77">F260+G260+H260</f>
        <v>77.666149999999988</v>
      </c>
      <c r="J260" s="78" t="s">
        <v>19</v>
      </c>
    </row>
    <row r="261" spans="1:10" x14ac:dyDescent="0.3">
      <c r="A261" s="79">
        <v>2</v>
      </c>
      <c r="B261" s="23" t="s">
        <v>144</v>
      </c>
      <c r="C261" s="21">
        <v>87.078999999999994</v>
      </c>
      <c r="D261" s="21">
        <v>91.6</v>
      </c>
      <c r="E261" s="25">
        <v>38</v>
      </c>
      <c r="F261" s="50">
        <f t="shared" ref="F261:F269" si="78">C261*(35/100)</f>
        <v>30.477649999999997</v>
      </c>
      <c r="G261" s="50">
        <f t="shared" ref="G261:G269" si="79">D261*(30/100)</f>
        <v>27.479999999999997</v>
      </c>
      <c r="H261" s="50">
        <f t="shared" ref="H261:H269" si="80">E261*(35/100)</f>
        <v>13.299999999999999</v>
      </c>
      <c r="I261" s="50">
        <f t="shared" ref="I261:I269" si="81">F261+G261+H261</f>
        <v>71.257649999999998</v>
      </c>
      <c r="J261" s="22" t="s">
        <v>20</v>
      </c>
    </row>
    <row r="262" spans="1:10" x14ac:dyDescent="0.3">
      <c r="A262" s="79">
        <v>3</v>
      </c>
      <c r="B262" s="23" t="s">
        <v>145</v>
      </c>
      <c r="C262" s="21">
        <v>78.754999999999995</v>
      </c>
      <c r="D262" s="21">
        <v>95.33</v>
      </c>
      <c r="E262" s="25">
        <v>42</v>
      </c>
      <c r="F262" s="50">
        <f t="shared" si="78"/>
        <v>27.564249999999998</v>
      </c>
      <c r="G262" s="50">
        <f t="shared" si="79"/>
        <v>28.599</v>
      </c>
      <c r="H262" s="50">
        <f t="shared" si="80"/>
        <v>14.7</v>
      </c>
      <c r="I262" s="50">
        <f t="shared" si="81"/>
        <v>70.863249999999994</v>
      </c>
      <c r="J262" s="23" t="s">
        <v>33</v>
      </c>
    </row>
    <row r="263" spans="1:10" x14ac:dyDescent="0.3">
      <c r="A263" s="79">
        <v>4</v>
      </c>
      <c r="B263" s="23" t="s">
        <v>128</v>
      </c>
      <c r="C263" s="51">
        <v>75.492999999999995</v>
      </c>
      <c r="D263" s="51">
        <v>93.46</v>
      </c>
      <c r="E263" s="25">
        <v>46</v>
      </c>
      <c r="F263" s="50">
        <f t="shared" si="78"/>
        <v>26.422549999999998</v>
      </c>
      <c r="G263" s="50">
        <f t="shared" si="79"/>
        <v>28.037999999999997</v>
      </c>
      <c r="H263" s="50">
        <f t="shared" si="80"/>
        <v>16.099999999999998</v>
      </c>
      <c r="I263" s="50">
        <f t="shared" si="81"/>
        <v>70.560549999999992</v>
      </c>
      <c r="J263" s="23" t="s">
        <v>33</v>
      </c>
    </row>
    <row r="264" spans="1:10" x14ac:dyDescent="0.3">
      <c r="A264" s="79">
        <v>5</v>
      </c>
      <c r="B264" s="23" t="s">
        <v>42</v>
      </c>
      <c r="C264" s="21">
        <v>78.019000000000005</v>
      </c>
      <c r="D264" s="21">
        <v>93.46</v>
      </c>
      <c r="E264" s="25">
        <v>41</v>
      </c>
      <c r="F264" s="50">
        <f t="shared" si="78"/>
        <v>27.306650000000001</v>
      </c>
      <c r="G264" s="50">
        <f t="shared" si="79"/>
        <v>28.037999999999997</v>
      </c>
      <c r="H264" s="50">
        <f t="shared" si="80"/>
        <v>14.35</v>
      </c>
      <c r="I264" s="50">
        <f t="shared" si="81"/>
        <v>69.694649999999996</v>
      </c>
      <c r="J264" s="23" t="s">
        <v>33</v>
      </c>
    </row>
    <row r="265" spans="1:10" x14ac:dyDescent="0.3">
      <c r="A265" s="79">
        <v>6</v>
      </c>
      <c r="B265" s="23" t="s">
        <v>146</v>
      </c>
      <c r="C265" s="21">
        <v>85.04</v>
      </c>
      <c r="D265" s="21">
        <v>89.26</v>
      </c>
      <c r="E265" s="25">
        <v>36</v>
      </c>
      <c r="F265" s="50">
        <f t="shared" si="78"/>
        <v>29.763999999999999</v>
      </c>
      <c r="G265" s="50">
        <f t="shared" si="79"/>
        <v>26.778000000000002</v>
      </c>
      <c r="H265" s="50">
        <f t="shared" si="80"/>
        <v>12.6</v>
      </c>
      <c r="I265" s="50">
        <f t="shared" si="81"/>
        <v>69.141999999999996</v>
      </c>
      <c r="J265" s="23" t="s">
        <v>33</v>
      </c>
    </row>
    <row r="266" spans="1:10" x14ac:dyDescent="0.3">
      <c r="A266" s="79">
        <v>7</v>
      </c>
      <c r="B266" s="23" t="s">
        <v>107</v>
      </c>
      <c r="C266" s="21">
        <v>85.596999999999994</v>
      </c>
      <c r="D266" s="21">
        <v>89.26</v>
      </c>
      <c r="E266" s="25">
        <v>28</v>
      </c>
      <c r="F266" s="50">
        <f t="shared" si="78"/>
        <v>29.958949999999994</v>
      </c>
      <c r="G266" s="50">
        <f t="shared" si="79"/>
        <v>26.778000000000002</v>
      </c>
      <c r="H266" s="50">
        <f t="shared" si="80"/>
        <v>9.7999999999999989</v>
      </c>
      <c r="I266" s="50">
        <f t="shared" si="81"/>
        <v>66.53694999999999</v>
      </c>
      <c r="J266" s="23" t="s">
        <v>33</v>
      </c>
    </row>
    <row r="267" spans="1:10" x14ac:dyDescent="0.3">
      <c r="A267" s="79">
        <v>8</v>
      </c>
      <c r="B267" s="23" t="s">
        <v>118</v>
      </c>
      <c r="C267" s="21">
        <v>84.26</v>
      </c>
      <c r="D267" s="21">
        <v>71.3</v>
      </c>
      <c r="E267" s="25">
        <v>31</v>
      </c>
      <c r="F267" s="50">
        <f t="shared" si="78"/>
        <v>29.491</v>
      </c>
      <c r="G267" s="50">
        <f t="shared" si="79"/>
        <v>21.389999999999997</v>
      </c>
      <c r="H267" s="50">
        <f t="shared" si="80"/>
        <v>10.85</v>
      </c>
      <c r="I267" s="50">
        <f t="shared" si="81"/>
        <v>61.731000000000002</v>
      </c>
      <c r="J267" s="23" t="s">
        <v>21</v>
      </c>
    </row>
    <row r="268" spans="1:10" x14ac:dyDescent="0.3">
      <c r="A268" s="79">
        <v>9</v>
      </c>
      <c r="B268" s="23" t="s">
        <v>147</v>
      </c>
      <c r="C268" s="21">
        <v>78.460999999999999</v>
      </c>
      <c r="D268" s="21">
        <v>79.459999999999994</v>
      </c>
      <c r="E268" s="25">
        <v>22</v>
      </c>
      <c r="F268" s="50">
        <f t="shared" si="78"/>
        <v>27.461349999999999</v>
      </c>
      <c r="G268" s="50">
        <f t="shared" si="79"/>
        <v>23.837999999999997</v>
      </c>
      <c r="H268" s="50">
        <f t="shared" si="80"/>
        <v>7.6999999999999993</v>
      </c>
      <c r="I268" s="50">
        <f t="shared" si="81"/>
        <v>58.999349999999993</v>
      </c>
      <c r="J268" s="23" t="s">
        <v>21</v>
      </c>
    </row>
    <row r="269" spans="1:10" x14ac:dyDescent="0.3">
      <c r="A269" s="79">
        <v>10</v>
      </c>
      <c r="B269" s="23" t="s">
        <v>62</v>
      </c>
      <c r="C269" s="21">
        <v>72.126999999999995</v>
      </c>
      <c r="D269" s="21">
        <v>92.3</v>
      </c>
      <c r="E269" s="25">
        <v>11</v>
      </c>
      <c r="F269" s="50">
        <f t="shared" si="78"/>
        <v>25.244449999999997</v>
      </c>
      <c r="G269" s="50">
        <f t="shared" si="79"/>
        <v>27.689999999999998</v>
      </c>
      <c r="H269" s="50">
        <f t="shared" si="80"/>
        <v>3.8499999999999996</v>
      </c>
      <c r="I269" s="50">
        <f t="shared" si="81"/>
        <v>56.78445</v>
      </c>
      <c r="J269" s="23" t="s">
        <v>21</v>
      </c>
    </row>
    <row r="279" spans="1:10" x14ac:dyDescent="0.3">
      <c r="A279" s="2"/>
      <c r="C279" s="72"/>
      <c r="D279" s="72"/>
      <c r="E279" s="72"/>
      <c r="F279" s="72"/>
      <c r="G279" s="72"/>
      <c r="H279" s="106" t="s">
        <v>0</v>
      </c>
      <c r="I279" s="107"/>
      <c r="J279" s="18">
        <v>16</v>
      </c>
    </row>
    <row r="280" spans="1:10" x14ac:dyDescent="0.3">
      <c r="A280" s="2"/>
      <c r="B280" s="6" t="s">
        <v>1</v>
      </c>
      <c r="C280" s="110" t="s">
        <v>41</v>
      </c>
      <c r="D280" s="111"/>
      <c r="E280" s="111"/>
      <c r="F280" s="111"/>
      <c r="G280" s="112"/>
      <c r="H280" s="7" t="s">
        <v>2</v>
      </c>
      <c r="I280" s="7" t="s">
        <v>3</v>
      </c>
      <c r="J280" s="73" t="s">
        <v>22</v>
      </c>
    </row>
    <row r="281" spans="1:10" ht="39" x14ac:dyDescent="0.3">
      <c r="A281" s="2"/>
      <c r="B281" s="6" t="s">
        <v>4</v>
      </c>
      <c r="C281" s="110" t="s">
        <v>40</v>
      </c>
      <c r="D281" s="111"/>
      <c r="E281" s="111"/>
      <c r="F281" s="111"/>
      <c r="G281" s="112"/>
      <c r="H281" s="10">
        <v>1</v>
      </c>
      <c r="I281" s="10">
        <v>5</v>
      </c>
      <c r="J281" s="74" t="s">
        <v>26</v>
      </c>
    </row>
    <row r="282" spans="1:10" x14ac:dyDescent="0.3">
      <c r="A282" s="75" t="s">
        <v>5</v>
      </c>
      <c r="B282" s="75" t="s">
        <v>6</v>
      </c>
      <c r="C282" s="11" t="s">
        <v>7</v>
      </c>
      <c r="D282" s="11" t="s">
        <v>8</v>
      </c>
      <c r="E282" s="11" t="s">
        <v>15</v>
      </c>
      <c r="F282" s="11" t="s">
        <v>30</v>
      </c>
      <c r="G282" s="11" t="s">
        <v>11</v>
      </c>
      <c r="H282" s="11" t="s">
        <v>31</v>
      </c>
      <c r="I282" s="7" t="s">
        <v>13</v>
      </c>
      <c r="J282" s="12" t="s">
        <v>14</v>
      </c>
    </row>
    <row r="283" spans="1:10" x14ac:dyDescent="0.3">
      <c r="A283" s="13">
        <v>1</v>
      </c>
      <c r="B283" s="76" t="s">
        <v>148</v>
      </c>
      <c r="C283" s="80">
        <v>70.02</v>
      </c>
      <c r="D283" s="81">
        <v>88.1</v>
      </c>
      <c r="E283" s="81">
        <v>80</v>
      </c>
      <c r="F283" s="16">
        <f t="shared" ref="F283" si="82">C283*(35/100)</f>
        <v>24.506999999999998</v>
      </c>
      <c r="G283" s="16">
        <f t="shared" ref="G283" si="83">D283*(30/100)</f>
        <v>26.429999999999996</v>
      </c>
      <c r="H283" s="16">
        <f t="shared" ref="H283" si="84">E283*(35/100)</f>
        <v>28</v>
      </c>
      <c r="I283" s="16">
        <f t="shared" ref="I283" si="85">F283+G283+H283</f>
        <v>78.936999999999998</v>
      </c>
      <c r="J283" s="78" t="s">
        <v>19</v>
      </c>
    </row>
    <row r="291" spans="1:10" x14ac:dyDescent="0.3">
      <c r="A291" s="2"/>
      <c r="C291" s="72"/>
      <c r="D291" s="72"/>
      <c r="E291" s="72"/>
      <c r="F291" s="72"/>
      <c r="G291" s="72"/>
      <c r="H291" s="106" t="s">
        <v>0</v>
      </c>
      <c r="I291" s="107"/>
      <c r="J291" s="18">
        <v>17</v>
      </c>
    </row>
    <row r="292" spans="1:10" x14ac:dyDescent="0.3">
      <c r="A292" s="2"/>
      <c r="B292" s="6" t="s">
        <v>1</v>
      </c>
      <c r="C292" s="110" t="s">
        <v>41</v>
      </c>
      <c r="D292" s="111"/>
      <c r="E292" s="111"/>
      <c r="F292" s="111"/>
      <c r="G292" s="112"/>
      <c r="H292" s="7" t="s">
        <v>2</v>
      </c>
      <c r="I292" s="7" t="s">
        <v>3</v>
      </c>
      <c r="J292" s="73" t="s">
        <v>22</v>
      </c>
    </row>
    <row r="293" spans="1:10" ht="39" x14ac:dyDescent="0.3">
      <c r="A293" s="2"/>
      <c r="B293" s="6" t="s">
        <v>4</v>
      </c>
      <c r="C293" s="110" t="s">
        <v>87</v>
      </c>
      <c r="D293" s="111"/>
      <c r="E293" s="111"/>
      <c r="F293" s="111"/>
      <c r="G293" s="112"/>
      <c r="H293" s="10">
        <v>1</v>
      </c>
      <c r="I293" s="10">
        <v>5</v>
      </c>
      <c r="J293" s="74" t="s">
        <v>26</v>
      </c>
    </row>
    <row r="294" spans="1:10" x14ac:dyDescent="0.3">
      <c r="A294" s="75" t="s">
        <v>5</v>
      </c>
      <c r="B294" s="75" t="s">
        <v>6</v>
      </c>
      <c r="C294" s="11" t="s">
        <v>7</v>
      </c>
      <c r="D294" s="11" t="s">
        <v>8</v>
      </c>
      <c r="E294" s="11" t="s">
        <v>15</v>
      </c>
      <c r="F294" s="11" t="s">
        <v>30</v>
      </c>
      <c r="G294" s="11" t="s">
        <v>11</v>
      </c>
      <c r="H294" s="11" t="s">
        <v>31</v>
      </c>
      <c r="I294" s="7" t="s">
        <v>13</v>
      </c>
      <c r="J294" s="12" t="s">
        <v>14</v>
      </c>
    </row>
    <row r="295" spans="1:10" x14ac:dyDescent="0.3">
      <c r="A295" s="13">
        <v>1</v>
      </c>
      <c r="B295" s="82" t="s">
        <v>149</v>
      </c>
      <c r="C295" s="83">
        <v>75.203999999999994</v>
      </c>
      <c r="D295" s="16">
        <v>77.2</v>
      </c>
      <c r="E295" s="36">
        <v>68</v>
      </c>
      <c r="F295" s="16">
        <f>C295*(35/100)</f>
        <v>26.321399999999997</v>
      </c>
      <c r="G295" s="16">
        <f>D295*(30/100)</f>
        <v>23.16</v>
      </c>
      <c r="H295" s="16">
        <f>E295*(35/100)</f>
        <v>23.799999999999997</v>
      </c>
      <c r="I295" s="16">
        <f>F295+G295+H295</f>
        <v>73.281399999999991</v>
      </c>
      <c r="J295" s="78" t="s">
        <v>19</v>
      </c>
    </row>
    <row r="296" spans="1:10" x14ac:dyDescent="0.3">
      <c r="A296" s="79">
        <v>2</v>
      </c>
      <c r="B296" s="71" t="s">
        <v>45</v>
      </c>
      <c r="C296" s="84">
        <v>82.834000000000003</v>
      </c>
      <c r="D296" s="21">
        <v>81.8</v>
      </c>
      <c r="E296" s="25">
        <v>47</v>
      </c>
      <c r="F296" s="21">
        <f>C296*(35/100)</f>
        <v>28.991899999999998</v>
      </c>
      <c r="G296" s="21">
        <f>D296*(30/100)</f>
        <v>24.54</v>
      </c>
      <c r="H296" s="21">
        <f>E296*(35/100)</f>
        <v>16.45</v>
      </c>
      <c r="I296" s="21">
        <f>F296+G296+H296</f>
        <v>69.981899999999996</v>
      </c>
      <c r="J296" s="22" t="s">
        <v>20</v>
      </c>
    </row>
    <row r="304" spans="1:10" x14ac:dyDescent="0.3">
      <c r="A304" s="2"/>
      <c r="C304" s="72"/>
      <c r="D304" s="72"/>
      <c r="E304" s="72"/>
      <c r="F304" s="72"/>
      <c r="G304" s="72"/>
      <c r="H304" s="106" t="s">
        <v>0</v>
      </c>
      <c r="I304" s="107"/>
      <c r="J304" s="18">
        <v>18</v>
      </c>
    </row>
    <row r="305" spans="1:10" x14ac:dyDescent="0.3">
      <c r="A305" s="2"/>
      <c r="B305" s="6" t="s">
        <v>1</v>
      </c>
      <c r="C305" s="110" t="s">
        <v>88</v>
      </c>
      <c r="D305" s="111"/>
      <c r="E305" s="111"/>
      <c r="F305" s="111"/>
      <c r="G305" s="112"/>
      <c r="H305" s="7" t="s">
        <v>2</v>
      </c>
      <c r="I305" s="7" t="s">
        <v>3</v>
      </c>
      <c r="J305" s="73" t="s">
        <v>22</v>
      </c>
    </row>
    <row r="306" spans="1:10" ht="39" x14ac:dyDescent="0.3">
      <c r="A306" s="2"/>
      <c r="B306" s="6" t="s">
        <v>4</v>
      </c>
      <c r="C306" s="110" t="s">
        <v>89</v>
      </c>
      <c r="D306" s="111"/>
      <c r="E306" s="111"/>
      <c r="F306" s="111"/>
      <c r="G306" s="112"/>
      <c r="H306" s="10">
        <v>1</v>
      </c>
      <c r="I306" s="10">
        <v>5</v>
      </c>
      <c r="J306" s="74" t="s">
        <v>26</v>
      </c>
    </row>
    <row r="307" spans="1:10" x14ac:dyDescent="0.3">
      <c r="A307" s="75" t="s">
        <v>5</v>
      </c>
      <c r="B307" s="75" t="s">
        <v>6</v>
      </c>
      <c r="C307" s="11" t="s">
        <v>7</v>
      </c>
      <c r="D307" s="11" t="s">
        <v>8</v>
      </c>
      <c r="E307" s="11" t="s">
        <v>15</v>
      </c>
      <c r="F307" s="11" t="s">
        <v>30</v>
      </c>
      <c r="G307" s="11" t="s">
        <v>11</v>
      </c>
      <c r="H307" s="11" t="s">
        <v>31</v>
      </c>
      <c r="I307" s="7" t="s">
        <v>13</v>
      </c>
      <c r="J307" s="12" t="s">
        <v>14</v>
      </c>
    </row>
    <row r="308" spans="1:10" x14ac:dyDescent="0.3">
      <c r="A308" s="13">
        <v>1</v>
      </c>
      <c r="B308" s="76" t="s">
        <v>50</v>
      </c>
      <c r="C308" s="85">
        <v>73.525999999999996</v>
      </c>
      <c r="D308" s="85">
        <v>77.36</v>
      </c>
      <c r="E308" s="81">
        <v>74</v>
      </c>
      <c r="F308" s="85">
        <v>25.734099999999998</v>
      </c>
      <c r="G308" s="85">
        <v>23.207999999999998</v>
      </c>
      <c r="H308" s="85">
        <v>25.9</v>
      </c>
      <c r="I308" s="85">
        <v>74.842099999999988</v>
      </c>
      <c r="J308" s="78" t="s">
        <v>19</v>
      </c>
    </row>
    <row r="309" spans="1:10" x14ac:dyDescent="0.3">
      <c r="A309" s="79">
        <v>2</v>
      </c>
      <c r="B309" s="86" t="s">
        <v>150</v>
      </c>
      <c r="C309" s="87">
        <v>77.033000000000001</v>
      </c>
      <c r="D309" s="87">
        <v>66.16</v>
      </c>
      <c r="E309" s="88">
        <v>25</v>
      </c>
      <c r="F309" s="87">
        <v>26.961549999999999</v>
      </c>
      <c r="G309" s="87">
        <v>19.847999999999999</v>
      </c>
      <c r="H309" s="87">
        <v>8.75</v>
      </c>
      <c r="I309" s="87">
        <v>55.559550000000002</v>
      </c>
      <c r="J309" s="23" t="s">
        <v>21</v>
      </c>
    </row>
    <row r="310" spans="1:10" x14ac:dyDescent="0.3">
      <c r="A310" s="79">
        <v>3</v>
      </c>
      <c r="B310" s="86" t="s">
        <v>151</v>
      </c>
      <c r="C310" s="87">
        <v>74.254000000000005</v>
      </c>
      <c r="D310" s="87">
        <v>67.56</v>
      </c>
      <c r="E310" s="88">
        <v>12</v>
      </c>
      <c r="F310" s="87">
        <v>25.988900000000001</v>
      </c>
      <c r="G310" s="87">
        <v>20.268000000000001</v>
      </c>
      <c r="H310" s="87">
        <v>4.1999999999999993</v>
      </c>
      <c r="I310" s="87">
        <v>50.456900000000005</v>
      </c>
      <c r="J310" s="23" t="s">
        <v>21</v>
      </c>
    </row>
    <row r="319" spans="1:10" x14ac:dyDescent="0.3">
      <c r="A319" s="2"/>
      <c r="C319" s="72"/>
      <c r="D319" s="72"/>
      <c r="E319" s="72"/>
      <c r="F319" s="72"/>
      <c r="G319" s="72"/>
      <c r="H319" s="106" t="s">
        <v>0</v>
      </c>
      <c r="I319" s="107"/>
      <c r="J319" s="18">
        <v>19</v>
      </c>
    </row>
    <row r="320" spans="1:10" x14ac:dyDescent="0.3">
      <c r="A320" s="2"/>
      <c r="B320" s="6" t="s">
        <v>1</v>
      </c>
      <c r="C320" s="110" t="s">
        <v>90</v>
      </c>
      <c r="D320" s="111"/>
      <c r="E320" s="111"/>
      <c r="F320" s="111"/>
      <c r="G320" s="112"/>
      <c r="H320" s="7" t="s">
        <v>2</v>
      </c>
      <c r="I320" s="7" t="s">
        <v>3</v>
      </c>
      <c r="J320" s="73" t="s">
        <v>22</v>
      </c>
    </row>
    <row r="321" spans="1:10" ht="39" x14ac:dyDescent="0.3">
      <c r="A321" s="2"/>
      <c r="B321" s="6" t="s">
        <v>4</v>
      </c>
      <c r="C321" s="110" t="s">
        <v>91</v>
      </c>
      <c r="D321" s="111"/>
      <c r="E321" s="111"/>
      <c r="F321" s="111"/>
      <c r="G321" s="112"/>
      <c r="H321" s="10">
        <v>1</v>
      </c>
      <c r="I321" s="10">
        <v>5</v>
      </c>
      <c r="J321" s="74" t="s">
        <v>26</v>
      </c>
    </row>
    <row r="322" spans="1:10" x14ac:dyDescent="0.3">
      <c r="A322" s="75" t="s">
        <v>5</v>
      </c>
      <c r="B322" s="75" t="s">
        <v>6</v>
      </c>
      <c r="C322" s="11" t="s">
        <v>7</v>
      </c>
      <c r="D322" s="11" t="s">
        <v>8</v>
      </c>
      <c r="E322" s="11" t="s">
        <v>15</v>
      </c>
      <c r="F322" s="11" t="s">
        <v>30</v>
      </c>
      <c r="G322" s="11" t="s">
        <v>11</v>
      </c>
      <c r="H322" s="11" t="s">
        <v>31</v>
      </c>
      <c r="I322" s="7" t="s">
        <v>13</v>
      </c>
      <c r="J322" s="12" t="s">
        <v>14</v>
      </c>
    </row>
    <row r="323" spans="1:10" x14ac:dyDescent="0.3">
      <c r="A323" s="13">
        <v>1</v>
      </c>
      <c r="B323" s="76" t="s">
        <v>65</v>
      </c>
      <c r="C323" s="80">
        <v>70</v>
      </c>
      <c r="D323" s="81">
        <v>58</v>
      </c>
      <c r="E323" s="81">
        <v>80</v>
      </c>
      <c r="F323" s="85">
        <v>24.5</v>
      </c>
      <c r="G323" s="85">
        <v>17.399999999999999</v>
      </c>
      <c r="H323" s="85">
        <v>28</v>
      </c>
      <c r="I323" s="85">
        <v>69.900000000000006</v>
      </c>
      <c r="J323" s="78" t="s">
        <v>19</v>
      </c>
    </row>
    <row r="330" spans="1:10" x14ac:dyDescent="0.3">
      <c r="A330" s="2"/>
      <c r="C330" s="72"/>
      <c r="D330" s="72"/>
      <c r="E330" s="72"/>
      <c r="F330" s="72"/>
      <c r="G330" s="72"/>
      <c r="H330" s="106" t="s">
        <v>0</v>
      </c>
      <c r="I330" s="107"/>
      <c r="J330" s="18">
        <v>20</v>
      </c>
    </row>
    <row r="331" spans="1:10" x14ac:dyDescent="0.3">
      <c r="A331" s="2"/>
      <c r="B331" s="6" t="s">
        <v>1</v>
      </c>
      <c r="C331" s="110" t="s">
        <v>32</v>
      </c>
      <c r="D331" s="111"/>
      <c r="E331" s="111"/>
      <c r="F331" s="111"/>
      <c r="G331" s="112"/>
      <c r="H331" s="7" t="s">
        <v>2</v>
      </c>
      <c r="I331" s="7" t="s">
        <v>3</v>
      </c>
      <c r="J331" s="73" t="s">
        <v>22</v>
      </c>
    </row>
    <row r="332" spans="1:10" ht="39" x14ac:dyDescent="0.3">
      <c r="A332" s="2"/>
      <c r="B332" s="6" t="s">
        <v>4</v>
      </c>
      <c r="C332" s="110" t="s">
        <v>92</v>
      </c>
      <c r="D332" s="111"/>
      <c r="E332" s="111"/>
      <c r="F332" s="111"/>
      <c r="G332" s="112"/>
      <c r="H332" s="10">
        <v>1</v>
      </c>
      <c r="I332" s="10">
        <v>5</v>
      </c>
      <c r="J332" s="74" t="s">
        <v>26</v>
      </c>
    </row>
    <row r="333" spans="1:10" x14ac:dyDescent="0.3">
      <c r="A333" s="75" t="s">
        <v>5</v>
      </c>
      <c r="B333" s="75" t="s">
        <v>6</v>
      </c>
      <c r="C333" s="11" t="s">
        <v>7</v>
      </c>
      <c r="D333" s="11" t="s">
        <v>8</v>
      </c>
      <c r="E333" s="11" t="s">
        <v>15</v>
      </c>
      <c r="F333" s="11" t="s">
        <v>30</v>
      </c>
      <c r="G333" s="11" t="s">
        <v>11</v>
      </c>
      <c r="H333" s="11" t="s">
        <v>31</v>
      </c>
      <c r="I333" s="7" t="s">
        <v>13</v>
      </c>
      <c r="J333" s="12" t="s">
        <v>14</v>
      </c>
    </row>
    <row r="334" spans="1:10" x14ac:dyDescent="0.3">
      <c r="A334" s="79">
        <v>1</v>
      </c>
      <c r="B334" s="89" t="s">
        <v>152</v>
      </c>
      <c r="C334" s="90">
        <v>85.3</v>
      </c>
      <c r="D334" s="91">
        <v>71.77</v>
      </c>
      <c r="E334" s="92">
        <v>28</v>
      </c>
      <c r="F334" s="90">
        <v>29.854999999999997</v>
      </c>
      <c r="G334" s="90">
        <v>21.530999999999999</v>
      </c>
      <c r="H334" s="90">
        <v>9.7999999999999989</v>
      </c>
      <c r="I334" s="90">
        <v>61.185999999999993</v>
      </c>
      <c r="J334" s="23" t="s">
        <v>21</v>
      </c>
    </row>
    <row r="335" spans="1:10" x14ac:dyDescent="0.3">
      <c r="A335" s="79">
        <v>2</v>
      </c>
      <c r="B335" s="93" t="s">
        <v>153</v>
      </c>
      <c r="C335" s="87">
        <v>74.23</v>
      </c>
      <c r="D335" s="94">
        <v>57.76</v>
      </c>
      <c r="E335" s="88">
        <v>32</v>
      </c>
      <c r="F335" s="87">
        <v>25.980499999999999</v>
      </c>
      <c r="G335" s="87">
        <v>17.327999999999999</v>
      </c>
      <c r="H335" s="87">
        <v>11.2</v>
      </c>
      <c r="I335" s="87">
        <v>54.508499999999998</v>
      </c>
      <c r="J335" s="23" t="s">
        <v>21</v>
      </c>
    </row>
    <row r="343" spans="1:12" x14ac:dyDescent="0.3">
      <c r="A343" s="3"/>
      <c r="B343" s="3"/>
      <c r="C343" s="4"/>
      <c r="D343" s="4"/>
      <c r="E343" s="4"/>
      <c r="F343" s="4"/>
      <c r="G343" s="4"/>
      <c r="H343" s="4"/>
      <c r="I343" s="4"/>
      <c r="J343" s="106" t="s">
        <v>0</v>
      </c>
      <c r="K343" s="107"/>
      <c r="L343" s="5">
        <v>21</v>
      </c>
    </row>
    <row r="344" spans="1:12" x14ac:dyDescent="0.3">
      <c r="A344" s="3"/>
      <c r="B344" s="6" t="s">
        <v>1</v>
      </c>
      <c r="C344" s="110" t="s">
        <v>39</v>
      </c>
      <c r="D344" s="111"/>
      <c r="E344" s="111"/>
      <c r="F344" s="111"/>
      <c r="G344" s="111"/>
      <c r="H344" s="111"/>
      <c r="I344" s="112"/>
      <c r="J344" s="7" t="s">
        <v>2</v>
      </c>
      <c r="K344" s="7" t="s">
        <v>3</v>
      </c>
      <c r="L344" s="8" t="s">
        <v>22</v>
      </c>
    </row>
    <row r="345" spans="1:12" ht="39" x14ac:dyDescent="0.3">
      <c r="A345" s="3"/>
      <c r="B345" s="6" t="s">
        <v>4</v>
      </c>
      <c r="C345" s="103"/>
      <c r="D345" s="104"/>
      <c r="E345" s="104"/>
      <c r="F345" s="104"/>
      <c r="G345" s="104"/>
      <c r="H345" s="104"/>
      <c r="I345" s="105"/>
      <c r="J345" s="10">
        <v>1</v>
      </c>
      <c r="K345" s="10">
        <v>5</v>
      </c>
      <c r="L345" s="74" t="s">
        <v>38</v>
      </c>
    </row>
    <row r="346" spans="1:12" x14ac:dyDescent="0.3">
      <c r="A346" s="5" t="s">
        <v>5</v>
      </c>
      <c r="B346" s="5" t="s">
        <v>6</v>
      </c>
      <c r="C346" s="11" t="s">
        <v>7</v>
      </c>
      <c r="D346" s="11" t="s">
        <v>8</v>
      </c>
      <c r="E346" s="11" t="s">
        <v>9</v>
      </c>
      <c r="F346" s="11" t="s">
        <v>15</v>
      </c>
      <c r="G346" s="11" t="s">
        <v>10</v>
      </c>
      <c r="H346" s="11" t="s">
        <v>11</v>
      </c>
      <c r="I346" s="11" t="s">
        <v>12</v>
      </c>
      <c r="J346" s="11" t="s">
        <v>16</v>
      </c>
      <c r="K346" s="7" t="s">
        <v>13</v>
      </c>
      <c r="L346" s="12" t="s">
        <v>14</v>
      </c>
    </row>
    <row r="347" spans="1:12" x14ac:dyDescent="0.3">
      <c r="A347" s="13">
        <f>IF(ISTEXT(B347),0+1,"")</f>
        <v>1</v>
      </c>
      <c r="B347" s="96" t="s">
        <v>156</v>
      </c>
      <c r="C347" s="97">
        <v>75.88</v>
      </c>
      <c r="D347" s="98">
        <v>68.75</v>
      </c>
      <c r="E347" s="97">
        <v>82.5</v>
      </c>
      <c r="F347" s="99">
        <v>88</v>
      </c>
      <c r="G347" s="16">
        <f t="shared" ref="G347:H348" si="86">C347*(30/100)</f>
        <v>22.763999999999999</v>
      </c>
      <c r="H347" s="16">
        <f t="shared" si="86"/>
        <v>20.625</v>
      </c>
      <c r="I347" s="16">
        <f t="shared" ref="I347:I348" si="87">E347*(10/100)</f>
        <v>8.25</v>
      </c>
      <c r="J347" s="16">
        <f t="shared" ref="J347:J348" si="88">F347*(30/100)</f>
        <v>26.4</v>
      </c>
      <c r="K347" s="16">
        <f t="shared" ref="K347:K348" si="89">G347+H347+I347+J347</f>
        <v>78.038999999999987</v>
      </c>
      <c r="L347" s="17" t="s">
        <v>19</v>
      </c>
    </row>
    <row r="348" spans="1:12" x14ac:dyDescent="0.3">
      <c r="A348" s="18">
        <f>IF(ISTEXT(B348),A347+1,"")</f>
        <v>2</v>
      </c>
      <c r="B348" s="19" t="s">
        <v>157</v>
      </c>
      <c r="C348" s="20">
        <v>70</v>
      </c>
      <c r="D348" s="20">
        <v>69.25</v>
      </c>
      <c r="E348" s="20">
        <v>77.5</v>
      </c>
      <c r="F348" s="21">
        <v>72</v>
      </c>
      <c r="G348" s="21">
        <f t="shared" si="86"/>
        <v>21</v>
      </c>
      <c r="H348" s="21">
        <f t="shared" si="86"/>
        <v>20.774999999999999</v>
      </c>
      <c r="I348" s="21">
        <f t="shared" si="87"/>
        <v>7.75</v>
      </c>
      <c r="J348" s="21">
        <f t="shared" si="88"/>
        <v>21.599999999999998</v>
      </c>
      <c r="K348" s="21">
        <f t="shared" si="89"/>
        <v>71.125</v>
      </c>
      <c r="L348" s="22" t="s">
        <v>20</v>
      </c>
    </row>
  </sheetData>
  <mergeCells count="64">
    <mergeCell ref="J343:K343"/>
    <mergeCell ref="C344:I344"/>
    <mergeCell ref="C10:I10"/>
    <mergeCell ref="C11:I11"/>
    <mergeCell ref="J9:K9"/>
    <mergeCell ref="J31:K31"/>
    <mergeCell ref="C32:I32"/>
    <mergeCell ref="C33:I33"/>
    <mergeCell ref="J46:K46"/>
    <mergeCell ref="C47:I47"/>
    <mergeCell ref="C48:I48"/>
    <mergeCell ref="J60:K60"/>
    <mergeCell ref="C61:I61"/>
    <mergeCell ref="C62:I62"/>
    <mergeCell ref="J95:K95"/>
    <mergeCell ref="C96:I96"/>
    <mergeCell ref="C345:I345"/>
    <mergeCell ref="H319:I319"/>
    <mergeCell ref="C320:G320"/>
    <mergeCell ref="C321:G321"/>
    <mergeCell ref="H291:I291"/>
    <mergeCell ref="C292:G292"/>
    <mergeCell ref="C293:G293"/>
    <mergeCell ref="H304:I304"/>
    <mergeCell ref="C305:G305"/>
    <mergeCell ref="C306:G306"/>
    <mergeCell ref="H330:I330"/>
    <mergeCell ref="C331:G331"/>
    <mergeCell ref="C332:G332"/>
    <mergeCell ref="H279:I279"/>
    <mergeCell ref="C280:G280"/>
    <mergeCell ref="C281:G281"/>
    <mergeCell ref="H256:I256"/>
    <mergeCell ref="C257:G257"/>
    <mergeCell ref="C258:G258"/>
    <mergeCell ref="H244:I244"/>
    <mergeCell ref="C245:G245"/>
    <mergeCell ref="C246:G246"/>
    <mergeCell ref="J173:K173"/>
    <mergeCell ref="C174:I174"/>
    <mergeCell ref="C175:I175"/>
    <mergeCell ref="J186:K186"/>
    <mergeCell ref="C187:I187"/>
    <mergeCell ref="J207:K207"/>
    <mergeCell ref="C188:I188"/>
    <mergeCell ref="C208:I208"/>
    <mergeCell ref="C209:I209"/>
    <mergeCell ref="J225:K225"/>
    <mergeCell ref="C226:I226"/>
    <mergeCell ref="C227:I227"/>
    <mergeCell ref="B2:L2"/>
    <mergeCell ref="C158:I158"/>
    <mergeCell ref="J116:K116"/>
    <mergeCell ref="C117:I117"/>
    <mergeCell ref="C118:I118"/>
    <mergeCell ref="C73:I73"/>
    <mergeCell ref="C74:I74"/>
    <mergeCell ref="J134:K134"/>
    <mergeCell ref="C135:I135"/>
    <mergeCell ref="C136:I136"/>
    <mergeCell ref="J156:K156"/>
    <mergeCell ref="C157:I157"/>
    <mergeCell ref="C97:I97"/>
    <mergeCell ref="J72:K72"/>
  </mergeCells>
  <pageMargins left="0.27559055118110237" right="0.23622047244094491" top="0.74803149606299213" bottom="0.74803149606299213" header="0.31496062992125984" footer="0.31496062992125984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2025-12-16T11:15:14Z</dcterms:modified>
</cp:coreProperties>
</file>