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VEN\Desktop\"/>
    </mc:Choice>
  </mc:AlternateContent>
  <bookViews>
    <workbookView xWindow="0" yWindow="0" windowWidth="13170" windowHeight="4560"/>
  </bookViews>
  <sheets>
    <sheet name="ÖNLİSANS" sheetId="2" r:id="rId1"/>
    <sheet name="LİSANS 4 Yıl" sheetId="3" r:id="rId2"/>
    <sheet name="LİSANS 5 Yıl" sheetId="4" r:id="rId3"/>
  </sheets>
  <definedNames>
    <definedName name="_xlnm.Print_Area" localSheetId="1">'LİSANS 4 Yıl'!$A$1:$S$71</definedName>
    <definedName name="_xlnm.Print_Area" localSheetId="2">'LİSANS 5 Yıl'!$A$1:$S$89</definedName>
    <definedName name="_xlnm.Print_Area" localSheetId="0">ÖNLİSANS!$A$1:$S$39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2" l="1"/>
  <c r="Q36" i="2"/>
  <c r="P36" i="2"/>
  <c r="O36" i="2"/>
  <c r="R19" i="2"/>
  <c r="H18" i="2"/>
  <c r="R18" i="2"/>
  <c r="R34" i="2" l="1"/>
  <c r="R33" i="2"/>
  <c r="H34" i="2"/>
  <c r="H33" i="2"/>
  <c r="H10" i="2"/>
  <c r="H11" i="2"/>
  <c r="H12" i="2"/>
  <c r="H13" i="2"/>
  <c r="H14" i="2"/>
  <c r="H15" i="2"/>
  <c r="H16" i="2"/>
  <c r="H17" i="2"/>
  <c r="F20" i="2"/>
  <c r="G20" i="2"/>
  <c r="I20" i="2"/>
  <c r="I22" i="2"/>
  <c r="I23" i="2"/>
  <c r="H28" i="2"/>
  <c r="H29" i="2"/>
  <c r="H30" i="2"/>
  <c r="H31" i="2"/>
  <c r="H32" i="2"/>
  <c r="E36" i="2"/>
  <c r="F36" i="2"/>
  <c r="G36" i="2"/>
  <c r="I36" i="2"/>
  <c r="I38" i="2"/>
  <c r="I39" i="2"/>
  <c r="H36" i="2" l="1"/>
  <c r="R6" i="4" l="1"/>
  <c r="K6" i="4"/>
  <c r="C6" i="4"/>
  <c r="I5" i="4"/>
  <c r="E5" i="4"/>
  <c r="S89" i="4"/>
  <c r="I89" i="4"/>
  <c r="S88" i="4"/>
  <c r="I88" i="4"/>
  <c r="S87" i="4"/>
  <c r="I87" i="4"/>
  <c r="S86" i="4"/>
  <c r="R86" i="4"/>
  <c r="Q86" i="4"/>
  <c r="P86" i="4"/>
  <c r="O86" i="4"/>
  <c r="I86" i="4"/>
  <c r="G86" i="4"/>
  <c r="F86" i="4"/>
  <c r="E86" i="4"/>
  <c r="R85" i="4"/>
  <c r="H85" i="4"/>
  <c r="R84" i="4"/>
  <c r="H84" i="4"/>
  <c r="R83" i="4"/>
  <c r="H83" i="4"/>
  <c r="R82" i="4"/>
  <c r="H82" i="4"/>
  <c r="R81" i="4"/>
  <c r="H81" i="4"/>
  <c r="R80" i="4"/>
  <c r="H80" i="4"/>
  <c r="R79" i="4"/>
  <c r="H79" i="4"/>
  <c r="R78" i="4"/>
  <c r="H78" i="4"/>
  <c r="R77" i="4"/>
  <c r="H77" i="4"/>
  <c r="S71" i="4"/>
  <c r="I71" i="4"/>
  <c r="S70" i="4"/>
  <c r="I70" i="4"/>
  <c r="S69" i="4"/>
  <c r="I69" i="4"/>
  <c r="S68" i="4"/>
  <c r="Q68" i="4"/>
  <c r="P68" i="4"/>
  <c r="R68" i="4" s="1"/>
  <c r="O68" i="4"/>
  <c r="I68" i="4"/>
  <c r="G68" i="4"/>
  <c r="F68" i="4"/>
  <c r="E68" i="4"/>
  <c r="R67" i="4"/>
  <c r="H67" i="4"/>
  <c r="R66" i="4"/>
  <c r="H66" i="4"/>
  <c r="R65" i="4"/>
  <c r="H65" i="4"/>
  <c r="R64" i="4"/>
  <c r="H64" i="4"/>
  <c r="R63" i="4"/>
  <c r="H63" i="4"/>
  <c r="R62" i="4"/>
  <c r="H62" i="4"/>
  <c r="R61" i="4"/>
  <c r="H61" i="4"/>
  <c r="R60" i="4"/>
  <c r="H60" i="4"/>
  <c r="R59" i="4"/>
  <c r="H59" i="4"/>
  <c r="S55" i="4"/>
  <c r="I55" i="4"/>
  <c r="S54" i="4"/>
  <c r="I54" i="4"/>
  <c r="S53" i="4"/>
  <c r="I53" i="4"/>
  <c r="S52" i="4"/>
  <c r="Q52" i="4"/>
  <c r="P52" i="4"/>
  <c r="O52" i="4"/>
  <c r="I52" i="4"/>
  <c r="G52" i="4"/>
  <c r="F52" i="4"/>
  <c r="E52" i="4"/>
  <c r="R51" i="4"/>
  <c r="H51" i="4"/>
  <c r="R50" i="4"/>
  <c r="H50" i="4"/>
  <c r="R49" i="4"/>
  <c r="H49" i="4"/>
  <c r="R48" i="4"/>
  <c r="H48" i="4"/>
  <c r="R47" i="4"/>
  <c r="H47" i="4"/>
  <c r="R46" i="4"/>
  <c r="H46" i="4"/>
  <c r="R45" i="4"/>
  <c r="H45" i="4"/>
  <c r="R44" i="4"/>
  <c r="H44" i="4"/>
  <c r="R43" i="4"/>
  <c r="H43" i="4"/>
  <c r="S39" i="4"/>
  <c r="I39" i="4"/>
  <c r="S38" i="4"/>
  <c r="I38" i="4"/>
  <c r="S37" i="4"/>
  <c r="I37" i="4"/>
  <c r="S36" i="4"/>
  <c r="Q36" i="4"/>
  <c r="P36" i="4"/>
  <c r="O36" i="4"/>
  <c r="R36" i="4" s="1"/>
  <c r="I36" i="4"/>
  <c r="G36" i="4"/>
  <c r="F36" i="4"/>
  <c r="E36" i="4"/>
  <c r="R35" i="4"/>
  <c r="H35" i="4"/>
  <c r="R34" i="4"/>
  <c r="H34" i="4"/>
  <c r="R33" i="4"/>
  <c r="H33" i="4"/>
  <c r="R32" i="4"/>
  <c r="H32" i="4"/>
  <c r="R31" i="4"/>
  <c r="H31" i="4"/>
  <c r="R30" i="4"/>
  <c r="H30" i="4"/>
  <c r="R29" i="4"/>
  <c r="H29" i="4"/>
  <c r="R28" i="4"/>
  <c r="H28" i="4"/>
  <c r="R27" i="4"/>
  <c r="H27" i="4"/>
  <c r="R26" i="4"/>
  <c r="H26" i="4"/>
  <c r="S22" i="4"/>
  <c r="I22" i="4"/>
  <c r="S21" i="4"/>
  <c r="I21" i="4"/>
  <c r="S20" i="4"/>
  <c r="I20" i="4"/>
  <c r="S19" i="4"/>
  <c r="Q19" i="4"/>
  <c r="P19" i="4"/>
  <c r="O19" i="4"/>
  <c r="I19" i="4"/>
  <c r="G19" i="4"/>
  <c r="F19" i="4"/>
  <c r="E19" i="4"/>
  <c r="R18" i="4"/>
  <c r="H18" i="4"/>
  <c r="R17" i="4"/>
  <c r="H17" i="4"/>
  <c r="R16" i="4"/>
  <c r="H16" i="4"/>
  <c r="R15" i="4"/>
  <c r="H15" i="4"/>
  <c r="R14" i="4"/>
  <c r="H14" i="4"/>
  <c r="R13" i="4"/>
  <c r="H13" i="4"/>
  <c r="R12" i="4"/>
  <c r="H12" i="4"/>
  <c r="R11" i="4"/>
  <c r="H11" i="4"/>
  <c r="R10" i="4"/>
  <c r="H10" i="4"/>
  <c r="S71" i="3"/>
  <c r="I71" i="3"/>
  <c r="S70" i="3"/>
  <c r="I70" i="3"/>
  <c r="S69" i="3"/>
  <c r="I69" i="3"/>
  <c r="S68" i="3"/>
  <c r="Q68" i="3"/>
  <c r="P68" i="3"/>
  <c r="O68" i="3"/>
  <c r="R68" i="3" s="1"/>
  <c r="I68" i="3"/>
  <c r="G68" i="3"/>
  <c r="F68" i="3"/>
  <c r="E68" i="3"/>
  <c r="H68" i="3" s="1"/>
  <c r="R67" i="3"/>
  <c r="H67" i="3"/>
  <c r="R66" i="3"/>
  <c r="H66" i="3"/>
  <c r="R65" i="3"/>
  <c r="H65" i="3"/>
  <c r="R64" i="3"/>
  <c r="H64" i="3"/>
  <c r="R63" i="3"/>
  <c r="H63" i="3"/>
  <c r="R62" i="3"/>
  <c r="H62" i="3"/>
  <c r="R61" i="3"/>
  <c r="H61" i="3"/>
  <c r="R60" i="3"/>
  <c r="H60" i="3"/>
  <c r="R59" i="3"/>
  <c r="H59" i="3"/>
  <c r="S55" i="3"/>
  <c r="I55" i="3"/>
  <c r="S54" i="3"/>
  <c r="I54" i="3"/>
  <c r="S53" i="3"/>
  <c r="I53" i="3"/>
  <c r="S52" i="3"/>
  <c r="Q52" i="3"/>
  <c r="P52" i="3"/>
  <c r="O52" i="3"/>
  <c r="I52" i="3"/>
  <c r="G52" i="3"/>
  <c r="F52" i="3"/>
  <c r="E52" i="3"/>
  <c r="R51" i="3"/>
  <c r="H51" i="3"/>
  <c r="R50" i="3"/>
  <c r="H50" i="3"/>
  <c r="R49" i="3"/>
  <c r="H49" i="3"/>
  <c r="R48" i="3"/>
  <c r="H48" i="3"/>
  <c r="R47" i="3"/>
  <c r="H47" i="3"/>
  <c r="R46" i="3"/>
  <c r="H46" i="3"/>
  <c r="R45" i="3"/>
  <c r="H45" i="3"/>
  <c r="R44" i="3"/>
  <c r="H44" i="3"/>
  <c r="R43" i="3"/>
  <c r="H43" i="3"/>
  <c r="S39" i="3"/>
  <c r="I39" i="3"/>
  <c r="S38" i="3"/>
  <c r="I38" i="3"/>
  <c r="S37" i="3"/>
  <c r="I37" i="3"/>
  <c r="S36" i="3"/>
  <c r="Q36" i="3"/>
  <c r="P36" i="3"/>
  <c r="R36" i="3" s="1"/>
  <c r="O36" i="3"/>
  <c r="I36" i="3"/>
  <c r="G36" i="3"/>
  <c r="F36" i="3"/>
  <c r="E36" i="3"/>
  <c r="R35" i="3"/>
  <c r="H35" i="3"/>
  <c r="R34" i="3"/>
  <c r="H34" i="3"/>
  <c r="R33" i="3"/>
  <c r="H33" i="3"/>
  <c r="R32" i="3"/>
  <c r="H32" i="3"/>
  <c r="R31" i="3"/>
  <c r="H31" i="3"/>
  <c r="R30" i="3"/>
  <c r="H30" i="3"/>
  <c r="R29" i="3"/>
  <c r="H29" i="3"/>
  <c r="R28" i="3"/>
  <c r="H28" i="3"/>
  <c r="R27" i="3"/>
  <c r="H27" i="3"/>
  <c r="R26" i="3"/>
  <c r="H26" i="3"/>
  <c r="S22" i="3"/>
  <c r="I22" i="3"/>
  <c r="S21" i="3"/>
  <c r="I21" i="3"/>
  <c r="S20" i="3"/>
  <c r="I20" i="3"/>
  <c r="S19" i="3"/>
  <c r="Q19" i="3"/>
  <c r="P19" i="3"/>
  <c r="O19" i="3"/>
  <c r="I19" i="3"/>
  <c r="G19" i="3"/>
  <c r="F19" i="3"/>
  <c r="E19" i="3"/>
  <c r="R18" i="3"/>
  <c r="H18" i="3"/>
  <c r="R17" i="3"/>
  <c r="H17" i="3"/>
  <c r="R16" i="3"/>
  <c r="H16" i="3"/>
  <c r="R15" i="3"/>
  <c r="H15" i="3"/>
  <c r="R14" i="3"/>
  <c r="H14" i="3"/>
  <c r="R13" i="3"/>
  <c r="H13" i="3"/>
  <c r="R12" i="3"/>
  <c r="H12" i="3"/>
  <c r="R11" i="3"/>
  <c r="H11" i="3"/>
  <c r="R10" i="3"/>
  <c r="H10" i="3"/>
  <c r="H52" i="4" l="1"/>
  <c r="R52" i="4"/>
  <c r="H86" i="4"/>
  <c r="R19" i="4"/>
  <c r="H36" i="4"/>
  <c r="H19" i="4"/>
  <c r="H68" i="4"/>
  <c r="R19" i="3"/>
  <c r="H36" i="3"/>
  <c r="I5" i="3"/>
  <c r="R6" i="3" s="1"/>
  <c r="R52" i="3"/>
  <c r="H19" i="3"/>
  <c r="H52" i="3"/>
  <c r="C6" i="3"/>
  <c r="K6" i="3" l="1"/>
  <c r="E5" i="3"/>
  <c r="S39" i="2"/>
  <c r="S38" i="2"/>
  <c r="S37" i="2"/>
  <c r="S23" i="2"/>
  <c r="S22" i="2"/>
  <c r="R32" i="2" l="1"/>
  <c r="R31" i="2"/>
  <c r="R30" i="2"/>
  <c r="R29" i="2"/>
  <c r="R28" i="2"/>
  <c r="R27" i="2"/>
  <c r="S20" i="2"/>
  <c r="Q20" i="2"/>
  <c r="P20" i="2"/>
  <c r="O20" i="2"/>
  <c r="R17" i="2"/>
  <c r="R16" i="2"/>
  <c r="R15" i="2"/>
  <c r="R14" i="2"/>
  <c r="R13" i="2"/>
  <c r="R12" i="2"/>
  <c r="R11" i="2"/>
  <c r="R10" i="2"/>
  <c r="R20" i="2" l="1"/>
  <c r="R36" i="2"/>
  <c r="R6" i="2" l="1"/>
</calcChain>
</file>

<file path=xl/comments1.xml><?xml version="1.0" encoding="utf-8"?>
<comments xmlns="http://schemas.openxmlformats.org/spreadsheetml/2006/main">
  <authors>
    <author>Reviewer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2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2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</commentList>
</comments>
</file>

<file path=xl/comments2.xml><?xml version="1.0" encoding="utf-8"?>
<comments xmlns="http://schemas.openxmlformats.org/spreadsheetml/2006/main">
  <authors>
    <author>Reviewer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25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25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4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4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8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58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58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</commentList>
</comments>
</file>

<file path=xl/comments3.xml><?xml version="1.0" encoding="utf-8"?>
<comments xmlns="http://schemas.openxmlformats.org/spreadsheetml/2006/main">
  <authors>
    <author>Reviewer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25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25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4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4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8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58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58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7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7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7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</commentList>
</comments>
</file>

<file path=xl/sharedStrings.xml><?xml version="1.0" encoding="utf-8"?>
<sst xmlns="http://schemas.openxmlformats.org/spreadsheetml/2006/main" count="1020" uniqueCount="206">
  <si>
    <t>ATATÜRK ÜNİVERSİTESİ</t>
  </si>
  <si>
    <t>Bu müfredat  toplam</t>
  </si>
  <si>
    <t>KREDİ,</t>
  </si>
  <si>
    <t>1. SINIF</t>
  </si>
  <si>
    <t>1. YARIYIL</t>
  </si>
  <si>
    <t>2. YARIYIL</t>
  </si>
  <si>
    <t>T</t>
  </si>
  <si>
    <t>U</t>
  </si>
  <si>
    <t>L</t>
  </si>
  <si>
    <t>K</t>
  </si>
  <si>
    <t>AKTS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</si>
  <si>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</si>
  <si>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</si>
  <si>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</si>
  <si>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</si>
  <si>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</si>
  <si>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</si>
  <si>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</si>
  <si>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</si>
  <si>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</si>
  <si>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UE</t>
  </si>
  <si>
    <t>Eğitim Şekli</t>
  </si>
  <si>
    <t>…………………….. FAKÜLTESİ</t>
  </si>
  <si>
    <t>………………………….. LİSANS PROGRAMI MÜFREDAT PLANI</t>
  </si>
  <si>
    <t>Ders 39</t>
  </si>
  <si>
    <t>Ders 40</t>
  </si>
  <si>
    <t>Ders 41</t>
  </si>
  <si>
    <t>Ders 42</t>
  </si>
  <si>
    <t>Ders 43</t>
  </si>
  <si>
    <t>Ders 44</t>
  </si>
  <si>
    <t>Ders 45</t>
  </si>
  <si>
    <t>Ders 46</t>
  </si>
  <si>
    <t>Ders 47</t>
  </si>
  <si>
    <t>Ders 50</t>
  </si>
  <si>
    <t>Ders 52</t>
  </si>
  <si>
    <t>Ders 53</t>
  </si>
  <si>
    <t>Ders 54</t>
  </si>
  <si>
    <t>Ders 55</t>
  </si>
  <si>
    <t>Ders 56</t>
  </si>
  <si>
    <t>Ders 57</t>
  </si>
  <si>
    <t>Ders 58</t>
  </si>
  <si>
    <t>Ders 61</t>
  </si>
  <si>
    <t>Ders 62</t>
  </si>
  <si>
    <t>Ders 63</t>
  </si>
  <si>
    <t>Ders 64</t>
  </si>
  <si>
    <t>Ders 65</t>
  </si>
  <si>
    <t>Ders 66</t>
  </si>
  <si>
    <t>Ders 69</t>
  </si>
  <si>
    <t>Ders 70</t>
  </si>
  <si>
    <t>Ders 71</t>
  </si>
  <si>
    <t>Ders 72</t>
  </si>
  <si>
    <t>Ders 73</t>
  </si>
  <si>
    <t>Ders 74</t>
  </si>
  <si>
    <r>
      <t xml:space="preserve">AKTS olarak, </t>
    </r>
    <r>
      <rPr>
        <b/>
        <sz val="10"/>
        <color rgb="FFFF0000"/>
        <rFont val="Arial"/>
        <family val="2"/>
        <charset val="162"/>
      </rPr>
      <t>2021-2022 eğitim-öğretim yılından</t>
    </r>
    <r>
      <rPr>
        <sz val="10"/>
        <color theme="1"/>
        <rFont val="Arial"/>
        <family val="2"/>
        <charset val="162"/>
      </rPr>
      <t xml:space="preserve"> itibaren uygulanacaktır.</t>
    </r>
  </si>
  <si>
    <t>YE</t>
  </si>
  <si>
    <t>TOPLAM</t>
  </si>
  <si>
    <t>Ders Adı</t>
  </si>
  <si>
    <t>Türü</t>
  </si>
  <si>
    <t>Ders Türü</t>
  </si>
  <si>
    <t>Ders 1</t>
  </si>
  <si>
    <t>Ders 2</t>
  </si>
  <si>
    <t>Ders 3</t>
  </si>
  <si>
    <t>Ders 4</t>
  </si>
  <si>
    <t>Ders 5</t>
  </si>
  <si>
    <t>Ders 6</t>
  </si>
  <si>
    <t>Ders 7</t>
  </si>
  <si>
    <t>Yabancı Dil I</t>
  </si>
  <si>
    <t>Türk Dili I</t>
  </si>
  <si>
    <t>Ders 8</t>
  </si>
  <si>
    <t>Ders 9</t>
  </si>
  <si>
    <t>Ders 10</t>
  </si>
  <si>
    <t>Ders 11</t>
  </si>
  <si>
    <t>Ders 12</t>
  </si>
  <si>
    <t>Ders 13</t>
  </si>
  <si>
    <t>Ders 14</t>
  </si>
  <si>
    <t>Yabancı Dil II</t>
  </si>
  <si>
    <t>Türk Dili II</t>
  </si>
  <si>
    <t>Ders 15</t>
  </si>
  <si>
    <t>Ders 16</t>
  </si>
  <si>
    <t>Ders 17</t>
  </si>
  <si>
    <t>Ders 18</t>
  </si>
  <si>
    <t>Ders 19</t>
  </si>
  <si>
    <t>Ders 20</t>
  </si>
  <si>
    <t>Ders 21</t>
  </si>
  <si>
    <t>AİİT I</t>
  </si>
  <si>
    <t>Ders 22</t>
  </si>
  <si>
    <t>Ders 23</t>
  </si>
  <si>
    <t>AİİT II</t>
  </si>
  <si>
    <t>Ders 24</t>
  </si>
  <si>
    <t>Ders 25</t>
  </si>
  <si>
    <t>Ders 26</t>
  </si>
  <si>
    <t>Ders 27</t>
  </si>
  <si>
    <t>Ders 28</t>
  </si>
  <si>
    <t>Ders 29</t>
  </si>
  <si>
    <t>Ders 30</t>
  </si>
  <si>
    <t>Ders 31</t>
  </si>
  <si>
    <t>Ders 32</t>
  </si>
  <si>
    <t>Kodu</t>
  </si>
  <si>
    <t>S</t>
  </si>
  <si>
    <t>OZ</t>
  </si>
  <si>
    <t>Z</t>
  </si>
  <si>
    <t>Seçmeli Ders Toplam</t>
  </si>
  <si>
    <t>UE Ders Toplam</t>
  </si>
  <si>
    <t>ÜS</t>
  </si>
  <si>
    <t>Üniv. Seçmeli Ders Toplam</t>
  </si>
  <si>
    <t>Uzaktan Eğitim Yoluyla Okutulan Ders Oranı (%):</t>
  </si>
  <si>
    <t>Seçmeli Ders Oranı (%):</t>
  </si>
  <si>
    <t>Üniversite Seçmeli Dersi Toplam AKTS:</t>
  </si>
  <si>
    <t>Ders 33</t>
  </si>
  <si>
    <t>Ders 34</t>
  </si>
  <si>
    <t>Ders 35</t>
  </si>
  <si>
    <t>Ders 36</t>
  </si>
  <si>
    <t>Ders 37</t>
  </si>
  <si>
    <t>Ders 38</t>
  </si>
  <si>
    <t>Ders 48</t>
  </si>
  <si>
    <t>Ders 49</t>
  </si>
  <si>
    <t>Ders 59</t>
  </si>
  <si>
    <t>Ders 60</t>
  </si>
  <si>
    <t>Ders 67</t>
  </si>
  <si>
    <t>Ders 68</t>
  </si>
  <si>
    <t>9. YARIYIL</t>
  </si>
  <si>
    <t>10. YARIYIL</t>
  </si>
  <si>
    <t>Ders 75</t>
  </si>
  <si>
    <t>Ders 76</t>
  </si>
  <si>
    <t>Ders 77</t>
  </si>
  <si>
    <t>Ders 78</t>
  </si>
  <si>
    <t>Ders 79</t>
  </si>
  <si>
    <t>Ders 80</t>
  </si>
  <si>
    <t>Ders 81</t>
  </si>
  <si>
    <t>Ders 82</t>
  </si>
  <si>
    <t>Ders 83</t>
  </si>
  <si>
    <t>Ders 84</t>
  </si>
  <si>
    <t>Ders 85</t>
  </si>
  <si>
    <t>Ders 86</t>
  </si>
  <si>
    <t>Ders 87</t>
  </si>
  <si>
    <t>5. SINIF</t>
  </si>
  <si>
    <t>SOSYAL BİLİMLER MESLEK YÜKSEKOKULU</t>
  </si>
  <si>
    <t>ÇOCUK GELİŞİMİ ÖNLİSANS PROGRAMI MÜFREDAT PLANI</t>
  </si>
  <si>
    <t>Matematik</t>
  </si>
  <si>
    <t>Çocuk Gelişimi - I</t>
  </si>
  <si>
    <t>Çocuk ve Oyun</t>
  </si>
  <si>
    <t>Okul Öncesi Eğitimde Araç Gereç Geliştirme</t>
  </si>
  <si>
    <t>Özel Eğitim - I</t>
  </si>
  <si>
    <t>Çocuk Beslenmesi</t>
  </si>
  <si>
    <t>Çocuk Sağlığı ve İlk Yardım</t>
  </si>
  <si>
    <t>Aile Eğitimi</t>
  </si>
  <si>
    <t>Çocuk Gelişimi - II</t>
  </si>
  <si>
    <t>Özel Eğitim - II</t>
  </si>
  <si>
    <t>Öğretim İlke ve Yöntemleri</t>
  </si>
  <si>
    <t>Çocuk ve Drama</t>
  </si>
  <si>
    <t>Çocukları Tanıma ve Değerlendirme</t>
  </si>
  <si>
    <t>İşaret Dili</t>
  </si>
  <si>
    <t>Çocuk Psikolojisi ve Ruh Sağlığı</t>
  </si>
  <si>
    <t>Okul Öncesi Eğitim Kurumlarında Uygulama - I</t>
  </si>
  <si>
    <t>Özel Eğitimde Araç Gereç Geliştirme</t>
  </si>
  <si>
    <t>Özel Eğitim Kurumlarında Uygulama - I</t>
  </si>
  <si>
    <t>Çocukta Bilim ve Teknoloji</t>
  </si>
  <si>
    <t>Öğrenme Psikolojisi</t>
  </si>
  <si>
    <t>Mesleki Yabancı Dil - I</t>
  </si>
  <si>
    <t>AİİT - I</t>
  </si>
  <si>
    <t>Staj - I</t>
  </si>
  <si>
    <t>Çocuk Edebiyatı ve Medya</t>
  </si>
  <si>
    <t>Çocukta Sanat ve Yaratıcılık</t>
  </si>
  <si>
    <t>Okul Öncesi Eğitim Kurumlarında Uygulama - II</t>
  </si>
  <si>
    <t>Özel Eğitim Kurumlarında Uygulama - II</t>
  </si>
  <si>
    <t>Erken Çocuklukta Matematik Eğitimi</t>
  </si>
  <si>
    <t>Teknoloji Bağımlılığı</t>
  </si>
  <si>
    <t>Mesleki Yabancı Dil - II</t>
  </si>
  <si>
    <t>AİİT - II</t>
  </si>
  <si>
    <t xml:space="preserve">Staj - II </t>
  </si>
  <si>
    <t>ÇGP 101</t>
  </si>
  <si>
    <t>ÇGP 103</t>
  </si>
  <si>
    <t>ÇGP 105</t>
  </si>
  <si>
    <t>ÇGP 107</t>
  </si>
  <si>
    <t>ÇGP 109</t>
  </si>
  <si>
    <t>ÇGP 111</t>
  </si>
  <si>
    <t>ÇGP 115</t>
  </si>
  <si>
    <t>ÇGP 117</t>
  </si>
  <si>
    <t>ÇGP 113</t>
  </si>
  <si>
    <t>ÇGP 102</t>
  </si>
  <si>
    <t>ÇGP 104</t>
  </si>
  <si>
    <t>ÇGP 106</t>
  </si>
  <si>
    <t>ÇGP 108</t>
  </si>
  <si>
    <t>ÇGP 110</t>
  </si>
  <si>
    <t>ÇGP 112</t>
  </si>
  <si>
    <t>ÇGP 114</t>
  </si>
  <si>
    <t>ÇGP 116</t>
  </si>
  <si>
    <t>ÇGP 118</t>
  </si>
  <si>
    <t>ÇGP 120</t>
  </si>
  <si>
    <t>ÇGP 201</t>
  </si>
  <si>
    <t>ÇGP 203</t>
  </si>
  <si>
    <t>ÇGP 205</t>
  </si>
  <si>
    <t>ÇGP 207</t>
  </si>
  <si>
    <t>ÇGP 209</t>
  </si>
  <si>
    <t>ÇGP 211</t>
  </si>
  <si>
    <t>ÇGP 213</t>
  </si>
  <si>
    <t>ÇGP 215</t>
  </si>
  <si>
    <t>ÇGP 202</t>
  </si>
  <si>
    <t>ÇGP 204</t>
  </si>
  <si>
    <t>ÇGP 206</t>
  </si>
  <si>
    <t>ÇGP 208</t>
  </si>
  <si>
    <t>ÇGP 210</t>
  </si>
  <si>
    <t>ÇGP 212</t>
  </si>
  <si>
    <t>ÇGP 214</t>
  </si>
  <si>
    <t>ÇGP 216</t>
  </si>
  <si>
    <t>ÇGP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</si>
</sst>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u/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right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164" fontId="3" fillId="0" borderId="10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quotePrefix="1" applyFont="1" applyBorder="1" applyAlignment="1" applyProtection="1">
      <alignment horizontal="left" vertical="center" wrapText="1"/>
      <protection locked="0"/>
    </xf>
    <xf numFmtId="0" fontId="2" fillId="0" borderId="7" xfId="0" quotePrefix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2"/>
  <sheetViews>
    <sheetView tabSelected="1" zoomScale="98" zoomScaleNormal="98" workbookViewId="0">
      <selection activeCell="A2" sqref="A2:S2"/>
    </sheetView>
  </sheetViews>
  <sheetFormatPr defaultColWidth="9.140625" defaultRowHeight="12.75" x14ac:dyDescent="0.2"/>
  <cols>
    <col min="1" max="1" width="8.7109375" style="7" customWidth="1"/>
    <col min="2" max="2" width="40" style="1" customWidth="1"/>
    <col min="3" max="3" width="4.5703125" style="7" customWidth="1"/>
    <col min="4" max="4" width="6.5703125" style="1" customWidth="1"/>
    <col min="5" max="8" width="3.5703125" style="7" customWidth="1"/>
    <col min="9" max="9" width="5.5703125" style="7" customWidth="1"/>
    <col min="10" max="10" width="2.5703125" style="1" customWidth="1"/>
    <col min="11" max="11" width="8.7109375" style="7" customWidth="1"/>
    <col min="12" max="12" width="30.5703125" style="1" customWidth="1"/>
    <col min="13" max="13" width="4.5703125" style="7" customWidth="1"/>
    <col min="14" max="14" width="6.5703125" style="1" customWidth="1"/>
    <col min="15" max="18" width="3.5703125" style="1" customWidth="1"/>
    <col min="19" max="19" width="5.5703125" style="1" customWidth="1"/>
    <col min="20" max="20" width="9.140625" style="1"/>
    <col min="21" max="21" width="8.5703125" style="1" customWidth="1"/>
    <col min="22" max="16384" width="9.140625" style="1"/>
  </cols>
  <sheetData>
    <row r="1" spans="1:22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2" x14ac:dyDescent="0.2">
      <c r="A2" s="62" t="s">
        <v>136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2" x14ac:dyDescent="0.2">
      <c r="A3" s="65" t="s">
        <v>137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2" x14ac:dyDescent="0.2">
      <c r="A4" s="2"/>
      <c r="B4" s="2"/>
      <c r="C4" s="13"/>
      <c r="D4" s="2"/>
      <c r="E4" s="2"/>
      <c r="F4" s="2"/>
      <c r="G4" s="2"/>
      <c r="H4" s="2"/>
      <c r="I4" s="2"/>
      <c r="J4" s="2"/>
      <c r="K4" s="2"/>
      <c r="L4" s="2"/>
      <c r="M4" s="13"/>
      <c r="N4" s="2"/>
      <c r="O4" s="2"/>
      <c r="P4" s="2"/>
      <c r="Q4" s="2"/>
      <c r="R4" s="2"/>
      <c r="S4" s="2"/>
    </row>
    <row r="5" spans="1:22" s="3" customFormat="1" ht="15.75" customHeight="1" x14ac:dyDescent="0.25">
      <c r="A5" s="66" t="s">
        <v>1</v>
      </c>
      <c r="B5" s="67"/>
      <c r="C5" s="67"/>
      <c r="D5" s="67"/>
      <c r="E5" s="68">
        <v>100</v>
      </c>
      <c r="F5" s="68"/>
      <c r="G5" s="69" t="s">
        <v>2</v>
      </c>
      <c r="H5" s="69"/>
      <c r="I5" s="38">
        <v>120</v>
      </c>
      <c r="J5" s="70" t="s">
        <v>53</v>
      </c>
      <c r="K5" s="70"/>
      <c r="L5" s="70"/>
      <c r="M5" s="70"/>
      <c r="N5" s="70"/>
      <c r="O5" s="70"/>
      <c r="P5" s="70"/>
      <c r="Q5" s="70"/>
      <c r="R5" s="70"/>
      <c r="S5" s="71"/>
    </row>
    <row r="6" spans="1:22" ht="14.45" customHeight="1" x14ac:dyDescent="0.2">
      <c r="A6" s="61" t="s">
        <v>107</v>
      </c>
      <c r="B6" s="58"/>
      <c r="C6" s="39">
        <v>30</v>
      </c>
      <c r="D6" s="58" t="s">
        <v>106</v>
      </c>
      <c r="E6" s="58"/>
      <c r="F6" s="58"/>
      <c r="G6" s="58"/>
      <c r="H6" s="58"/>
      <c r="I6" s="58"/>
      <c r="J6" s="58"/>
      <c r="K6" s="39">
        <v>25</v>
      </c>
      <c r="L6" s="58" t="s">
        <v>105</v>
      </c>
      <c r="M6" s="58"/>
      <c r="N6" s="58"/>
      <c r="O6" s="58"/>
      <c r="P6" s="58"/>
      <c r="Q6" s="58"/>
      <c r="R6" s="59">
        <f>((I21+S21+I37+S37)/I5)*100</f>
        <v>25</v>
      </c>
      <c r="S6" s="60"/>
    </row>
    <row r="7" spans="1:22" ht="20.100000000000001" customHeight="1" x14ac:dyDescent="0.2">
      <c r="A7" s="62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22" x14ac:dyDescent="0.2">
      <c r="A8" s="56" t="s">
        <v>4</v>
      </c>
      <c r="B8" s="63"/>
      <c r="C8" s="63"/>
      <c r="D8" s="63"/>
      <c r="E8" s="63"/>
      <c r="F8" s="63"/>
      <c r="G8" s="63"/>
      <c r="H8" s="63"/>
      <c r="I8" s="57"/>
      <c r="J8" s="4"/>
      <c r="K8" s="64" t="s">
        <v>5</v>
      </c>
      <c r="L8" s="64"/>
      <c r="M8" s="64"/>
      <c r="N8" s="64"/>
      <c r="O8" s="64"/>
      <c r="P8" s="64"/>
      <c r="Q8" s="64"/>
      <c r="R8" s="64"/>
      <c r="S8" s="64"/>
    </row>
    <row r="9" spans="1:22" s="3" customFormat="1" ht="29.25" customHeight="1" x14ac:dyDescent="0.25">
      <c r="A9" s="9" t="s">
        <v>97</v>
      </c>
      <c r="B9" s="8" t="s">
        <v>56</v>
      </c>
      <c r="C9" s="9" t="s">
        <v>57</v>
      </c>
      <c r="D9" s="11" t="s">
        <v>21</v>
      </c>
      <c r="E9" s="9" t="s">
        <v>6</v>
      </c>
      <c r="F9" s="9" t="s">
        <v>7</v>
      </c>
      <c r="G9" s="9" t="s">
        <v>8</v>
      </c>
      <c r="H9" s="25" t="s">
        <v>9</v>
      </c>
      <c r="I9" s="9" t="s">
        <v>10</v>
      </c>
      <c r="J9" s="10"/>
      <c r="K9" s="9" t="s">
        <v>97</v>
      </c>
      <c r="L9" s="8" t="s">
        <v>56</v>
      </c>
      <c r="M9" s="9" t="s">
        <v>57</v>
      </c>
      <c r="N9" s="11" t="s">
        <v>21</v>
      </c>
      <c r="O9" s="9" t="s">
        <v>6</v>
      </c>
      <c r="P9" s="9" t="s">
        <v>7</v>
      </c>
      <c r="Q9" s="9" t="s">
        <v>8</v>
      </c>
      <c r="R9" s="25" t="s">
        <v>9</v>
      </c>
      <c r="S9" s="9" t="s">
        <v>10</v>
      </c>
      <c r="U9" s="41" t="s">
        <v>58</v>
      </c>
      <c r="V9" s="41" t="s">
        <v>21</v>
      </c>
    </row>
    <row r="10" spans="1:22" x14ac:dyDescent="0.2">
      <c r="A10" s="6" t="s">
        <v>170</v>
      </c>
      <c r="B10" s="5" t="s">
        <v>138</v>
      </c>
      <c r="C10" s="6" t="s">
        <v>100</v>
      </c>
      <c r="D10" s="6" t="s">
        <v>54</v>
      </c>
      <c r="E10" s="6">
        <v>2</v>
      </c>
      <c r="F10" s="6">
        <v>0</v>
      </c>
      <c r="G10" s="6">
        <v>0</v>
      </c>
      <c r="H10" s="21">
        <f>E10+(F10+G10)/2</f>
        <v>2</v>
      </c>
      <c r="I10" s="6">
        <v>3</v>
      </c>
      <c r="K10" s="6" t="s">
        <v>179</v>
      </c>
      <c r="L10" s="5" t="s">
        <v>145</v>
      </c>
      <c r="M10" s="6" t="s">
        <v>100</v>
      </c>
      <c r="N10" s="6" t="s">
        <v>54</v>
      </c>
      <c r="O10" s="6">
        <v>3</v>
      </c>
      <c r="P10" s="6">
        <v>0</v>
      </c>
      <c r="Q10" s="6">
        <v>0</v>
      </c>
      <c r="R10" s="21">
        <f>O10+(P10+Q10)/2</f>
        <v>3</v>
      </c>
      <c r="S10" s="6">
        <v>3</v>
      </c>
      <c r="U10" s="42" t="s">
        <v>100</v>
      </c>
      <c r="V10" s="42" t="s">
        <v>54</v>
      </c>
    </row>
    <row r="11" spans="1:22" x14ac:dyDescent="0.2">
      <c r="A11" s="6" t="s">
        <v>171</v>
      </c>
      <c r="B11" s="5" t="s">
        <v>139</v>
      </c>
      <c r="C11" s="6" t="s">
        <v>100</v>
      </c>
      <c r="D11" s="6" t="s">
        <v>20</v>
      </c>
      <c r="E11" s="6">
        <v>4</v>
      </c>
      <c r="F11" s="6">
        <v>0</v>
      </c>
      <c r="G11" s="6">
        <v>0</v>
      </c>
      <c r="H11" s="21">
        <f t="shared" ref="H11:H17" si="0">E11+(F11+G11)/2</f>
        <v>4</v>
      </c>
      <c r="I11" s="6">
        <v>4</v>
      </c>
      <c r="K11" s="6" t="s">
        <v>180</v>
      </c>
      <c r="L11" s="5" t="s">
        <v>146</v>
      </c>
      <c r="M11" s="6" t="s">
        <v>100</v>
      </c>
      <c r="N11" s="6" t="s">
        <v>20</v>
      </c>
      <c r="O11" s="6">
        <v>4</v>
      </c>
      <c r="P11" s="6">
        <v>0</v>
      </c>
      <c r="Q11" s="6">
        <v>0</v>
      </c>
      <c r="R11" s="21">
        <f t="shared" ref="R11:R20" si="1">O11+(P11+Q11)/2</f>
        <v>4</v>
      </c>
      <c r="S11" s="6">
        <v>4</v>
      </c>
      <c r="U11" s="42" t="s">
        <v>98</v>
      </c>
      <c r="V11" s="42" t="s">
        <v>20</v>
      </c>
    </row>
    <row r="12" spans="1:22" x14ac:dyDescent="0.2">
      <c r="A12" s="6" t="s">
        <v>172</v>
      </c>
      <c r="B12" s="5" t="s">
        <v>140</v>
      </c>
      <c r="C12" s="6" t="s">
        <v>100</v>
      </c>
      <c r="D12" s="6" t="s">
        <v>54</v>
      </c>
      <c r="E12" s="6">
        <v>2</v>
      </c>
      <c r="F12" s="6">
        <v>2</v>
      </c>
      <c r="G12" s="6">
        <v>0</v>
      </c>
      <c r="H12" s="21">
        <f t="shared" si="0"/>
        <v>3</v>
      </c>
      <c r="I12" s="6">
        <v>4</v>
      </c>
      <c r="K12" s="6" t="s">
        <v>181</v>
      </c>
      <c r="L12" s="5" t="s">
        <v>147</v>
      </c>
      <c r="M12" s="6" t="s">
        <v>100</v>
      </c>
      <c r="N12" s="6" t="s">
        <v>54</v>
      </c>
      <c r="O12" s="6">
        <v>3</v>
      </c>
      <c r="P12" s="6">
        <v>0</v>
      </c>
      <c r="Q12" s="6">
        <v>0</v>
      </c>
      <c r="R12" s="21">
        <f t="shared" si="1"/>
        <v>3</v>
      </c>
      <c r="S12" s="6">
        <v>4</v>
      </c>
      <c r="U12" s="42" t="s">
        <v>99</v>
      </c>
      <c r="V12" s="42"/>
    </row>
    <row r="13" spans="1:22" x14ac:dyDescent="0.2">
      <c r="A13" s="6" t="s">
        <v>173</v>
      </c>
      <c r="B13" s="50" t="s">
        <v>141</v>
      </c>
      <c r="C13" s="6" t="s">
        <v>100</v>
      </c>
      <c r="D13" s="6" t="s">
        <v>54</v>
      </c>
      <c r="E13" s="6">
        <v>2</v>
      </c>
      <c r="F13" s="6">
        <v>2</v>
      </c>
      <c r="G13" s="6">
        <v>0</v>
      </c>
      <c r="H13" s="21">
        <f t="shared" si="0"/>
        <v>3</v>
      </c>
      <c r="I13" s="6">
        <v>5</v>
      </c>
      <c r="K13" s="6" t="s">
        <v>182</v>
      </c>
      <c r="L13" s="5" t="s">
        <v>148</v>
      </c>
      <c r="M13" s="6" t="s">
        <v>100</v>
      </c>
      <c r="N13" s="6" t="s">
        <v>20</v>
      </c>
      <c r="O13" s="6">
        <v>3</v>
      </c>
      <c r="P13" s="6">
        <v>0</v>
      </c>
      <c r="Q13" s="6">
        <v>0</v>
      </c>
      <c r="R13" s="21">
        <f t="shared" si="1"/>
        <v>3</v>
      </c>
      <c r="S13" s="6">
        <v>3</v>
      </c>
      <c r="U13" s="42" t="s">
        <v>103</v>
      </c>
      <c r="V13" s="42"/>
    </row>
    <row r="14" spans="1:22" x14ac:dyDescent="0.2">
      <c r="A14" s="6" t="s">
        <v>174</v>
      </c>
      <c r="B14" s="5" t="s">
        <v>142</v>
      </c>
      <c r="C14" s="6" t="s">
        <v>100</v>
      </c>
      <c r="D14" s="6" t="s">
        <v>54</v>
      </c>
      <c r="E14" s="6">
        <v>3</v>
      </c>
      <c r="F14" s="6">
        <v>0</v>
      </c>
      <c r="G14" s="6">
        <v>0</v>
      </c>
      <c r="H14" s="21">
        <f t="shared" si="0"/>
        <v>3</v>
      </c>
      <c r="I14" s="6">
        <v>4</v>
      </c>
      <c r="K14" s="6" t="s">
        <v>183</v>
      </c>
      <c r="L14" s="5" t="s">
        <v>149</v>
      </c>
      <c r="M14" s="6" t="s">
        <v>100</v>
      </c>
      <c r="N14" s="6" t="s">
        <v>54</v>
      </c>
      <c r="O14" s="6">
        <v>2</v>
      </c>
      <c r="P14" s="6">
        <v>2</v>
      </c>
      <c r="Q14" s="6">
        <v>0</v>
      </c>
      <c r="R14" s="21">
        <f t="shared" si="1"/>
        <v>3</v>
      </c>
      <c r="S14" s="6">
        <v>4</v>
      </c>
    </row>
    <row r="15" spans="1:22" x14ac:dyDescent="0.2">
      <c r="A15" s="6" t="s">
        <v>175</v>
      </c>
      <c r="B15" s="5" t="s">
        <v>143</v>
      </c>
      <c r="C15" s="6" t="s">
        <v>98</v>
      </c>
      <c r="D15" s="6" t="s">
        <v>54</v>
      </c>
      <c r="E15" s="6">
        <v>2</v>
      </c>
      <c r="F15" s="6">
        <v>0</v>
      </c>
      <c r="G15" s="6">
        <v>0</v>
      </c>
      <c r="H15" s="21">
        <f t="shared" si="0"/>
        <v>2</v>
      </c>
      <c r="I15" s="6">
        <v>4</v>
      </c>
      <c r="K15" s="14" t="s">
        <v>184</v>
      </c>
      <c r="L15" s="15" t="s">
        <v>150</v>
      </c>
      <c r="M15" s="14" t="s">
        <v>103</v>
      </c>
      <c r="N15" s="14" t="s">
        <v>54</v>
      </c>
      <c r="O15" s="14">
        <v>2</v>
      </c>
      <c r="P15" s="14">
        <v>0</v>
      </c>
      <c r="Q15" s="14">
        <v>0</v>
      </c>
      <c r="R15" s="16">
        <f t="shared" si="1"/>
        <v>2</v>
      </c>
      <c r="S15" s="14">
        <v>3</v>
      </c>
    </row>
    <row r="16" spans="1:22" x14ac:dyDescent="0.2">
      <c r="A16" s="14" t="s">
        <v>178</v>
      </c>
      <c r="B16" s="15" t="s">
        <v>144</v>
      </c>
      <c r="C16" s="14" t="s">
        <v>103</v>
      </c>
      <c r="D16" s="14" t="s">
        <v>54</v>
      </c>
      <c r="E16" s="14">
        <v>2</v>
      </c>
      <c r="F16" s="14">
        <v>0</v>
      </c>
      <c r="G16" s="14">
        <v>0</v>
      </c>
      <c r="H16" s="16">
        <f t="shared" si="0"/>
        <v>2</v>
      </c>
      <c r="I16" s="14">
        <v>4</v>
      </c>
      <c r="K16" s="14" t="s">
        <v>185</v>
      </c>
      <c r="L16" s="15" t="s">
        <v>151</v>
      </c>
      <c r="M16" s="14" t="s">
        <v>98</v>
      </c>
      <c r="N16" s="14" t="s">
        <v>54</v>
      </c>
      <c r="O16" s="14">
        <v>2</v>
      </c>
      <c r="P16" s="14">
        <v>0</v>
      </c>
      <c r="Q16" s="14">
        <v>0</v>
      </c>
      <c r="R16" s="16">
        <f t="shared" si="1"/>
        <v>2</v>
      </c>
      <c r="S16" s="14">
        <v>3</v>
      </c>
    </row>
    <row r="17" spans="1:19" x14ac:dyDescent="0.2">
      <c r="A17" s="17" t="s">
        <v>176</v>
      </c>
      <c r="B17" s="18" t="s">
        <v>66</v>
      </c>
      <c r="C17" s="17" t="s">
        <v>99</v>
      </c>
      <c r="D17" s="17" t="s">
        <v>20</v>
      </c>
      <c r="E17" s="17">
        <v>2</v>
      </c>
      <c r="F17" s="17">
        <v>0</v>
      </c>
      <c r="G17" s="17">
        <v>0</v>
      </c>
      <c r="H17" s="19">
        <f t="shared" si="0"/>
        <v>2</v>
      </c>
      <c r="I17" s="17">
        <v>1</v>
      </c>
      <c r="J17" s="27"/>
      <c r="K17" s="17" t="s">
        <v>186</v>
      </c>
      <c r="L17" s="18" t="s">
        <v>75</v>
      </c>
      <c r="M17" s="17" t="s">
        <v>99</v>
      </c>
      <c r="N17" s="17" t="s">
        <v>20</v>
      </c>
      <c r="O17" s="17">
        <v>2</v>
      </c>
      <c r="P17" s="17">
        <v>0</v>
      </c>
      <c r="Q17" s="17">
        <v>0</v>
      </c>
      <c r="R17" s="19">
        <f t="shared" si="1"/>
        <v>2</v>
      </c>
      <c r="S17" s="17">
        <v>1</v>
      </c>
    </row>
    <row r="18" spans="1:19" x14ac:dyDescent="0.2">
      <c r="A18" s="17" t="s">
        <v>177</v>
      </c>
      <c r="B18" s="18" t="s">
        <v>67</v>
      </c>
      <c r="C18" s="17" t="s">
        <v>99</v>
      </c>
      <c r="D18" s="17" t="s">
        <v>20</v>
      </c>
      <c r="E18" s="17">
        <v>2</v>
      </c>
      <c r="F18" s="17">
        <v>0</v>
      </c>
      <c r="G18" s="17">
        <v>0</v>
      </c>
      <c r="H18" s="19">
        <f t="shared" ref="H18" si="2">E18+(F18+G18)/2</f>
        <v>2</v>
      </c>
      <c r="I18" s="17">
        <v>1</v>
      </c>
      <c r="J18" s="27"/>
      <c r="K18" s="17" t="s">
        <v>187</v>
      </c>
      <c r="L18" s="18" t="s">
        <v>76</v>
      </c>
      <c r="M18" s="17" t="s">
        <v>99</v>
      </c>
      <c r="N18" s="17" t="s">
        <v>20</v>
      </c>
      <c r="O18" s="17">
        <v>2</v>
      </c>
      <c r="P18" s="17">
        <v>0</v>
      </c>
      <c r="Q18" s="17">
        <v>0</v>
      </c>
      <c r="R18" s="19">
        <f t="shared" ref="R18:R19" si="3">O18+(P18+Q18)/2</f>
        <v>2</v>
      </c>
      <c r="S18" s="17">
        <v>1</v>
      </c>
    </row>
    <row r="19" spans="1:19" x14ac:dyDescent="0.2">
      <c r="A19" s="17"/>
      <c r="B19" s="18"/>
      <c r="C19" s="17"/>
      <c r="D19" s="17"/>
      <c r="E19" s="17"/>
      <c r="F19" s="17"/>
      <c r="G19" s="17"/>
      <c r="H19" s="19"/>
      <c r="I19" s="17"/>
      <c r="J19" s="27"/>
      <c r="K19" s="17" t="s">
        <v>188</v>
      </c>
      <c r="L19" s="15" t="s">
        <v>160</v>
      </c>
      <c r="M19" s="14" t="s">
        <v>100</v>
      </c>
      <c r="N19" s="14" t="s">
        <v>54</v>
      </c>
      <c r="O19" s="14">
        <v>0</v>
      </c>
      <c r="P19" s="14">
        <v>0</v>
      </c>
      <c r="Q19" s="14">
        <v>0</v>
      </c>
      <c r="R19" s="16">
        <f t="shared" si="3"/>
        <v>0</v>
      </c>
      <c r="S19" s="14">
        <v>4</v>
      </c>
    </row>
    <row r="20" spans="1:19" x14ac:dyDescent="0.2">
      <c r="A20" s="6"/>
      <c r="B20" s="22" t="s">
        <v>55</v>
      </c>
      <c r="C20" s="12"/>
      <c r="D20" s="5"/>
      <c r="E20" s="24">
        <v>21</v>
      </c>
      <c r="F20" s="24">
        <f>SUM(F10:F19)</f>
        <v>4</v>
      </c>
      <c r="G20" s="24">
        <f>SUM(G10:G19)</f>
        <v>0</v>
      </c>
      <c r="H20" s="24">
        <v>23</v>
      </c>
      <c r="I20" s="24">
        <f>SUM(I10:I19)</f>
        <v>30</v>
      </c>
      <c r="K20" s="6"/>
      <c r="L20" s="22" t="s">
        <v>55</v>
      </c>
      <c r="M20" s="12"/>
      <c r="N20" s="5"/>
      <c r="O20" s="24">
        <f>SUM(O10:O19)</f>
        <v>23</v>
      </c>
      <c r="P20" s="24">
        <f>SUM(P10:P19)</f>
        <v>2</v>
      </c>
      <c r="Q20" s="24">
        <f>SUM(Q10:Q19)</f>
        <v>0</v>
      </c>
      <c r="R20" s="24">
        <f t="shared" si="1"/>
        <v>24</v>
      </c>
      <c r="S20" s="24">
        <f>SUM(S10:S19)</f>
        <v>30</v>
      </c>
    </row>
    <row r="21" spans="1:19" x14ac:dyDescent="0.2">
      <c r="A21" s="6"/>
      <c r="B21" s="23" t="s">
        <v>102</v>
      </c>
      <c r="C21" s="6"/>
      <c r="D21" s="5"/>
      <c r="E21" s="21"/>
      <c r="F21" s="21"/>
      <c r="G21" s="21"/>
      <c r="H21" s="21"/>
      <c r="I21" s="24">
        <v>7</v>
      </c>
      <c r="K21" s="6"/>
      <c r="L21" s="23" t="s">
        <v>102</v>
      </c>
      <c r="M21" s="6"/>
      <c r="N21" s="5"/>
      <c r="O21" s="21"/>
      <c r="P21" s="21"/>
      <c r="Q21" s="21"/>
      <c r="R21" s="21"/>
      <c r="S21" s="24">
        <v>10</v>
      </c>
    </row>
    <row r="22" spans="1:19" x14ac:dyDescent="0.2">
      <c r="A22" s="14"/>
      <c r="B22" s="32" t="s">
        <v>101</v>
      </c>
      <c r="C22" s="14"/>
      <c r="D22" s="15"/>
      <c r="E22" s="16"/>
      <c r="F22" s="16"/>
      <c r="G22" s="16"/>
      <c r="H22" s="16"/>
      <c r="I22" s="33">
        <f>SUMIF(C10:C19,"=S",I10:I19)</f>
        <v>4</v>
      </c>
      <c r="K22" s="14"/>
      <c r="L22" s="32" t="s">
        <v>101</v>
      </c>
      <c r="M22" s="14"/>
      <c r="N22" s="15"/>
      <c r="O22" s="16"/>
      <c r="P22" s="16"/>
      <c r="Q22" s="16"/>
      <c r="R22" s="16"/>
      <c r="S22" s="33">
        <f>SUMIF(M10:M19,"=S",S10:S19)</f>
        <v>3</v>
      </c>
    </row>
    <row r="23" spans="1:19" x14ac:dyDescent="0.2">
      <c r="A23" s="14"/>
      <c r="B23" s="32" t="s">
        <v>104</v>
      </c>
      <c r="C23" s="14"/>
      <c r="D23" s="15"/>
      <c r="E23" s="16"/>
      <c r="F23" s="16"/>
      <c r="G23" s="16"/>
      <c r="H23" s="16"/>
      <c r="I23" s="33">
        <f>SUMIF(C10:C19,"=ÜS",I10:I19)</f>
        <v>4</v>
      </c>
      <c r="K23" s="14"/>
      <c r="L23" s="32" t="s">
        <v>104</v>
      </c>
      <c r="M23" s="14"/>
      <c r="N23" s="15"/>
      <c r="O23" s="16"/>
      <c r="P23" s="16"/>
      <c r="Q23" s="16"/>
      <c r="R23" s="16"/>
      <c r="S23" s="33">
        <f>SUMIF(M10:M19,"=ÜS",S10:S19)</f>
        <v>3</v>
      </c>
    </row>
    <row r="24" spans="1:19" ht="20.100000000000001" customHeight="1" x14ac:dyDescent="0.2">
      <c r="A24" s="62" t="s">
        <v>11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 x14ac:dyDescent="0.2">
      <c r="A25" s="56" t="s">
        <v>12</v>
      </c>
      <c r="B25" s="63"/>
      <c r="C25" s="63"/>
      <c r="D25" s="63"/>
      <c r="E25" s="63"/>
      <c r="F25" s="63"/>
      <c r="G25" s="63"/>
      <c r="H25" s="63"/>
      <c r="I25" s="57"/>
      <c r="J25" s="4"/>
      <c r="K25" s="64" t="s">
        <v>13</v>
      </c>
      <c r="L25" s="64"/>
      <c r="M25" s="64"/>
      <c r="N25" s="64"/>
      <c r="O25" s="64"/>
      <c r="P25" s="64"/>
      <c r="Q25" s="64"/>
      <c r="R25" s="64"/>
      <c r="S25" s="64"/>
    </row>
    <row r="26" spans="1:19" s="3" customFormat="1" ht="38.25" x14ac:dyDescent="0.25">
      <c r="A26" s="9" t="s">
        <v>97</v>
      </c>
      <c r="B26" s="8" t="s">
        <v>56</v>
      </c>
      <c r="C26" s="9" t="s">
        <v>57</v>
      </c>
      <c r="D26" s="11" t="s">
        <v>21</v>
      </c>
      <c r="E26" s="9" t="s">
        <v>6</v>
      </c>
      <c r="F26" s="9" t="s">
        <v>7</v>
      </c>
      <c r="G26" s="9" t="s">
        <v>8</v>
      </c>
      <c r="H26" s="26" t="s">
        <v>9</v>
      </c>
      <c r="I26" s="9" t="s">
        <v>10</v>
      </c>
      <c r="J26" s="10"/>
      <c r="K26" s="9" t="s">
        <v>97</v>
      </c>
      <c r="L26" s="8" t="s">
        <v>56</v>
      </c>
      <c r="M26" s="9" t="s">
        <v>57</v>
      </c>
      <c r="N26" s="11" t="s">
        <v>21</v>
      </c>
      <c r="O26" s="9" t="s">
        <v>6</v>
      </c>
      <c r="P26" s="9" t="s">
        <v>7</v>
      </c>
      <c r="Q26" s="9" t="s">
        <v>8</v>
      </c>
      <c r="R26" s="26" t="s">
        <v>9</v>
      </c>
      <c r="S26" s="9" t="s">
        <v>10</v>
      </c>
    </row>
    <row r="27" spans="1:19" x14ac:dyDescent="0.2">
      <c r="A27" s="6" t="s">
        <v>189</v>
      </c>
      <c r="B27" s="5" t="s">
        <v>152</v>
      </c>
      <c r="C27" s="6" t="s">
        <v>100</v>
      </c>
      <c r="D27" s="6" t="s">
        <v>54</v>
      </c>
      <c r="E27" s="6">
        <v>2</v>
      </c>
      <c r="F27" s="6">
        <v>0</v>
      </c>
      <c r="G27" s="6">
        <v>0</v>
      </c>
      <c r="H27" s="21">
        <v>2</v>
      </c>
      <c r="I27" s="6">
        <v>3</v>
      </c>
      <c r="K27" s="6" t="s">
        <v>197</v>
      </c>
      <c r="L27" s="5" t="s">
        <v>161</v>
      </c>
      <c r="M27" s="6" t="s">
        <v>100</v>
      </c>
      <c r="N27" s="6" t="s">
        <v>54</v>
      </c>
      <c r="O27" s="6">
        <v>2</v>
      </c>
      <c r="P27" s="6">
        <v>0</v>
      </c>
      <c r="Q27" s="6">
        <v>0</v>
      </c>
      <c r="R27" s="21">
        <f>O27+(P27+Q27)/2</f>
        <v>2</v>
      </c>
      <c r="S27" s="6">
        <v>2</v>
      </c>
    </row>
    <row r="28" spans="1:19" x14ac:dyDescent="0.2">
      <c r="A28" s="6" t="s">
        <v>190</v>
      </c>
      <c r="B28" s="5" t="s">
        <v>153</v>
      </c>
      <c r="C28" s="6" t="s">
        <v>100</v>
      </c>
      <c r="D28" s="6" t="s">
        <v>54</v>
      </c>
      <c r="E28" s="6">
        <v>2</v>
      </c>
      <c r="F28" s="6">
        <v>4</v>
      </c>
      <c r="G28" s="6">
        <v>0</v>
      </c>
      <c r="H28" s="21">
        <f t="shared" ref="H28:H32" si="4">E28+(F28+G28)/2</f>
        <v>4</v>
      </c>
      <c r="I28" s="6">
        <v>5</v>
      </c>
      <c r="K28" s="6" t="s">
        <v>198</v>
      </c>
      <c r="L28" s="5" t="s">
        <v>162</v>
      </c>
      <c r="M28" s="6" t="s">
        <v>100</v>
      </c>
      <c r="N28" s="6" t="s">
        <v>54</v>
      </c>
      <c r="O28" s="6">
        <v>2</v>
      </c>
      <c r="P28" s="6">
        <v>1</v>
      </c>
      <c r="Q28" s="6">
        <v>0</v>
      </c>
      <c r="R28" s="21">
        <f t="shared" ref="R28:R32" si="5">O28+(P28+Q28)/2</f>
        <v>2.5</v>
      </c>
      <c r="S28" s="6">
        <v>3</v>
      </c>
    </row>
    <row r="29" spans="1:19" x14ac:dyDescent="0.2">
      <c r="A29" s="6" t="s">
        <v>191</v>
      </c>
      <c r="B29" s="5" t="s">
        <v>154</v>
      </c>
      <c r="C29" s="6" t="s">
        <v>100</v>
      </c>
      <c r="D29" s="6" t="s">
        <v>54</v>
      </c>
      <c r="E29" s="6">
        <v>1</v>
      </c>
      <c r="F29" s="6">
        <v>2</v>
      </c>
      <c r="G29" s="6">
        <v>0</v>
      </c>
      <c r="H29" s="21">
        <f t="shared" si="4"/>
        <v>2</v>
      </c>
      <c r="I29" s="6">
        <v>4</v>
      </c>
      <c r="K29" s="6" t="s">
        <v>199</v>
      </c>
      <c r="L29" s="5" t="s">
        <v>163</v>
      </c>
      <c r="M29" s="6" t="s">
        <v>100</v>
      </c>
      <c r="N29" s="6" t="s">
        <v>54</v>
      </c>
      <c r="O29" s="6">
        <v>2</v>
      </c>
      <c r="P29" s="6">
        <v>4</v>
      </c>
      <c r="Q29" s="6">
        <v>0</v>
      </c>
      <c r="R29" s="21">
        <f t="shared" si="5"/>
        <v>4</v>
      </c>
      <c r="S29" s="6">
        <v>5</v>
      </c>
    </row>
    <row r="30" spans="1:19" x14ac:dyDescent="0.2">
      <c r="A30" s="6" t="s">
        <v>192</v>
      </c>
      <c r="B30" s="5" t="s">
        <v>155</v>
      </c>
      <c r="C30" s="6" t="s">
        <v>100</v>
      </c>
      <c r="D30" s="6" t="s">
        <v>54</v>
      </c>
      <c r="E30" s="6">
        <v>2</v>
      </c>
      <c r="F30" s="6">
        <v>4</v>
      </c>
      <c r="G30" s="6">
        <v>0</v>
      </c>
      <c r="H30" s="21">
        <f t="shared" si="4"/>
        <v>4</v>
      </c>
      <c r="I30" s="6">
        <v>5</v>
      </c>
      <c r="K30" s="6" t="s">
        <v>200</v>
      </c>
      <c r="L30" s="5" t="s">
        <v>164</v>
      </c>
      <c r="M30" s="6" t="s">
        <v>100</v>
      </c>
      <c r="N30" s="6" t="s">
        <v>54</v>
      </c>
      <c r="O30" s="6">
        <v>2</v>
      </c>
      <c r="P30" s="6">
        <v>4</v>
      </c>
      <c r="Q30" s="6">
        <v>0</v>
      </c>
      <c r="R30" s="21">
        <f t="shared" si="5"/>
        <v>4</v>
      </c>
      <c r="S30" s="6">
        <v>5</v>
      </c>
    </row>
    <row r="31" spans="1:19" x14ac:dyDescent="0.2">
      <c r="A31" s="6" t="s">
        <v>193</v>
      </c>
      <c r="B31" s="5" t="s">
        <v>156</v>
      </c>
      <c r="C31" s="6" t="s">
        <v>100</v>
      </c>
      <c r="D31" s="6" t="s">
        <v>54</v>
      </c>
      <c r="E31" s="6">
        <v>2</v>
      </c>
      <c r="F31" s="6">
        <v>0</v>
      </c>
      <c r="G31" s="6">
        <v>0</v>
      </c>
      <c r="H31" s="21">
        <f t="shared" si="4"/>
        <v>2</v>
      </c>
      <c r="I31" s="6">
        <v>4</v>
      </c>
      <c r="K31" s="6" t="s">
        <v>201</v>
      </c>
      <c r="L31" s="5" t="s">
        <v>165</v>
      </c>
      <c r="M31" s="6" t="s">
        <v>100</v>
      </c>
      <c r="N31" s="6" t="s">
        <v>54</v>
      </c>
      <c r="O31" s="6">
        <v>2</v>
      </c>
      <c r="P31" s="6">
        <v>0</v>
      </c>
      <c r="Q31" s="6">
        <v>0</v>
      </c>
      <c r="R31" s="21">
        <f t="shared" si="5"/>
        <v>2</v>
      </c>
      <c r="S31" s="6">
        <v>2</v>
      </c>
    </row>
    <row r="32" spans="1:19" x14ac:dyDescent="0.2">
      <c r="A32" s="6" t="s">
        <v>194</v>
      </c>
      <c r="B32" s="5" t="s">
        <v>157</v>
      </c>
      <c r="C32" s="6" t="s">
        <v>98</v>
      </c>
      <c r="D32" s="6" t="s">
        <v>54</v>
      </c>
      <c r="E32" s="6">
        <v>2</v>
      </c>
      <c r="F32" s="6">
        <v>0</v>
      </c>
      <c r="G32" s="6">
        <v>0</v>
      </c>
      <c r="H32" s="21">
        <f t="shared" si="4"/>
        <v>2</v>
      </c>
      <c r="I32" s="6">
        <v>4</v>
      </c>
      <c r="K32" s="6" t="s">
        <v>202</v>
      </c>
      <c r="L32" s="5" t="s">
        <v>166</v>
      </c>
      <c r="M32" s="6" t="s">
        <v>98</v>
      </c>
      <c r="N32" s="6" t="s">
        <v>20</v>
      </c>
      <c r="O32" s="6">
        <v>2</v>
      </c>
      <c r="P32" s="6">
        <v>0</v>
      </c>
      <c r="Q32" s="6">
        <v>0</v>
      </c>
      <c r="R32" s="21">
        <f t="shared" si="5"/>
        <v>2</v>
      </c>
      <c r="S32" s="6">
        <v>4</v>
      </c>
    </row>
    <row r="33" spans="1:19" x14ac:dyDescent="0.2">
      <c r="A33" s="6" t="s">
        <v>195</v>
      </c>
      <c r="B33" s="5" t="s">
        <v>158</v>
      </c>
      <c r="C33" s="6" t="s">
        <v>103</v>
      </c>
      <c r="D33" s="6" t="s">
        <v>20</v>
      </c>
      <c r="E33" s="6">
        <v>2</v>
      </c>
      <c r="F33" s="6">
        <v>0</v>
      </c>
      <c r="G33" s="6">
        <v>0</v>
      </c>
      <c r="H33" s="21">
        <f t="shared" ref="H33:H34" si="6">E33+(F33+G33)/2</f>
        <v>2</v>
      </c>
      <c r="I33" s="6">
        <v>4</v>
      </c>
      <c r="K33" s="6" t="s">
        <v>203</v>
      </c>
      <c r="L33" s="5" t="s">
        <v>167</v>
      </c>
      <c r="M33" s="6" t="s">
        <v>103</v>
      </c>
      <c r="N33" s="6" t="s">
        <v>20</v>
      </c>
      <c r="O33" s="6">
        <v>2</v>
      </c>
      <c r="P33" s="6">
        <v>0</v>
      </c>
      <c r="Q33" s="6">
        <v>0</v>
      </c>
      <c r="R33" s="21">
        <f t="shared" ref="R33:R34" si="7">O33+(P33+Q33)/2</f>
        <v>2</v>
      </c>
      <c r="S33" s="6">
        <v>4</v>
      </c>
    </row>
    <row r="34" spans="1:19" x14ac:dyDescent="0.2">
      <c r="A34" s="14" t="s">
        <v>196</v>
      </c>
      <c r="B34" s="15" t="s">
        <v>159</v>
      </c>
      <c r="C34" s="14" t="s">
        <v>99</v>
      </c>
      <c r="D34" s="14" t="s">
        <v>20</v>
      </c>
      <c r="E34" s="14">
        <v>2</v>
      </c>
      <c r="F34" s="14">
        <v>0</v>
      </c>
      <c r="G34" s="14">
        <v>0</v>
      </c>
      <c r="H34" s="16">
        <f t="shared" si="6"/>
        <v>2</v>
      </c>
      <c r="I34" s="14">
        <v>1</v>
      </c>
      <c r="K34" s="14" t="s">
        <v>204</v>
      </c>
      <c r="L34" s="15" t="s">
        <v>168</v>
      </c>
      <c r="M34" s="14" t="s">
        <v>99</v>
      </c>
      <c r="N34" s="14" t="s">
        <v>20</v>
      </c>
      <c r="O34" s="14">
        <v>2</v>
      </c>
      <c r="P34" s="14">
        <v>0</v>
      </c>
      <c r="Q34" s="14">
        <v>0</v>
      </c>
      <c r="R34" s="16">
        <f t="shared" si="7"/>
        <v>2</v>
      </c>
      <c r="S34" s="14">
        <v>1</v>
      </c>
    </row>
    <row r="35" spans="1:19" x14ac:dyDescent="0.2">
      <c r="A35" s="51"/>
      <c r="B35" s="52"/>
      <c r="C35" s="53"/>
      <c r="D35" s="54"/>
      <c r="E35" s="51"/>
      <c r="F35" s="51"/>
      <c r="G35" s="51"/>
      <c r="H35" s="55"/>
      <c r="I35" s="51"/>
      <c r="K35" s="51" t="s">
        <v>205</v>
      </c>
      <c r="L35" s="52" t="s">
        <v>169</v>
      </c>
      <c r="M35" s="51" t="s">
        <v>100</v>
      </c>
      <c r="N35" s="51" t="s">
        <v>54</v>
      </c>
      <c r="O35" s="51">
        <v>0</v>
      </c>
      <c r="P35" s="51">
        <v>0</v>
      </c>
      <c r="Q35" s="51">
        <v>0</v>
      </c>
      <c r="R35" s="55">
        <v>0</v>
      </c>
      <c r="S35" s="51">
        <v>4</v>
      </c>
    </row>
    <row r="36" spans="1:19" x14ac:dyDescent="0.2">
      <c r="A36" s="34"/>
      <c r="B36" s="35" t="s">
        <v>55</v>
      </c>
      <c r="C36" s="56" t="s">
        <v>55</v>
      </c>
      <c r="D36" s="57"/>
      <c r="E36" s="43">
        <f>SUM(E27:E34)</f>
        <v>15</v>
      </c>
      <c r="F36" s="43">
        <f>SUM(F27:F34)</f>
        <v>10</v>
      </c>
      <c r="G36" s="43">
        <f>SUM(G27:G34)</f>
        <v>0</v>
      </c>
      <c r="H36" s="43">
        <f>E36+(F36+G36)/2</f>
        <v>20</v>
      </c>
      <c r="I36" s="43">
        <f>SUM(I27:I34)</f>
        <v>30</v>
      </c>
      <c r="J36" s="27"/>
      <c r="K36" s="34"/>
      <c r="L36" s="35" t="s">
        <v>55</v>
      </c>
      <c r="M36" s="36"/>
      <c r="N36" s="37"/>
      <c r="O36" s="43">
        <f>SUM(O27:O35)</f>
        <v>16</v>
      </c>
      <c r="P36" s="43">
        <f>SUM(P27:P35)</f>
        <v>9</v>
      </c>
      <c r="Q36" s="43">
        <f>SUM(Q27:Q35)</f>
        <v>0</v>
      </c>
      <c r="R36" s="43">
        <f>O36+(P36+Q36)/2</f>
        <v>20.5</v>
      </c>
      <c r="S36" s="43">
        <f>SUM(S27:S35)</f>
        <v>30</v>
      </c>
    </row>
    <row r="37" spans="1:19" x14ac:dyDescent="0.2">
      <c r="A37" s="6"/>
      <c r="B37" s="23" t="s">
        <v>102</v>
      </c>
      <c r="C37" s="6"/>
      <c r="D37" s="5"/>
      <c r="E37" s="6"/>
      <c r="F37" s="6"/>
      <c r="G37" s="6"/>
      <c r="H37" s="6"/>
      <c r="I37" s="12">
        <v>4</v>
      </c>
      <c r="J37" s="40"/>
      <c r="K37" s="6"/>
      <c r="L37" s="23" t="s">
        <v>102</v>
      </c>
      <c r="M37" s="6"/>
      <c r="N37" s="5"/>
      <c r="O37" s="5"/>
      <c r="P37" s="5"/>
      <c r="Q37" s="5"/>
      <c r="R37" s="5"/>
      <c r="S37" s="12">
        <f>SUMIF(N27:N34,"=UE",S27:S34)</f>
        <v>9</v>
      </c>
    </row>
    <row r="38" spans="1:19" x14ac:dyDescent="0.2">
      <c r="A38" s="6"/>
      <c r="B38" s="32" t="s">
        <v>101</v>
      </c>
      <c r="C38" s="6"/>
      <c r="D38" s="5"/>
      <c r="E38" s="6"/>
      <c r="F38" s="6"/>
      <c r="G38" s="6"/>
      <c r="H38" s="6"/>
      <c r="I38" s="12">
        <f>SUMIF(C27:C34,"=S",I27:I34)</f>
        <v>4</v>
      </c>
      <c r="J38" s="40"/>
      <c r="K38" s="6"/>
      <c r="L38" s="32" t="s">
        <v>101</v>
      </c>
      <c r="M38" s="6"/>
      <c r="N38" s="5"/>
      <c r="O38" s="5"/>
      <c r="P38" s="5"/>
      <c r="Q38" s="5"/>
      <c r="R38" s="5"/>
      <c r="S38" s="12">
        <f>SUMIF(M27:M34,"=S",S27:S34)</f>
        <v>4</v>
      </c>
    </row>
    <row r="39" spans="1:19" x14ac:dyDescent="0.2">
      <c r="A39" s="6"/>
      <c r="B39" s="31" t="s">
        <v>104</v>
      </c>
      <c r="C39" s="6"/>
      <c r="D39" s="5"/>
      <c r="E39" s="6"/>
      <c r="F39" s="6"/>
      <c r="G39" s="6"/>
      <c r="H39" s="6"/>
      <c r="I39" s="12">
        <f>SUMIF(C27:C34,"=ÜS",I27:I34)</f>
        <v>4</v>
      </c>
      <c r="J39" s="40"/>
      <c r="K39" s="6"/>
      <c r="L39" s="31" t="s">
        <v>104</v>
      </c>
      <c r="M39" s="6"/>
      <c r="N39" s="5"/>
      <c r="O39" s="5"/>
      <c r="P39" s="5"/>
      <c r="Q39" s="5"/>
      <c r="R39" s="5"/>
      <c r="S39" s="12">
        <f>SUMIF(M27:M34,"=ÜS",S27:S34)</f>
        <v>4</v>
      </c>
    </row>
    <row r="41" spans="1:19" x14ac:dyDescent="0.2">
      <c r="B41" s="20"/>
    </row>
    <row r="42" spans="1:19" x14ac:dyDescent="0.2">
      <c r="B42" s="20"/>
    </row>
  </sheetData>
  <mergeCells count="18">
    <mergeCell ref="A1:S1"/>
    <mergeCell ref="A2:S2"/>
    <mergeCell ref="A3:S3"/>
    <mergeCell ref="A5:D5"/>
    <mergeCell ref="E5:F5"/>
    <mergeCell ref="G5:H5"/>
    <mergeCell ref="J5:S5"/>
    <mergeCell ref="C36:D36"/>
    <mergeCell ref="L6:Q6"/>
    <mergeCell ref="R6:S6"/>
    <mergeCell ref="A6:B6"/>
    <mergeCell ref="D6:J6"/>
    <mergeCell ref="A7:S7"/>
    <mergeCell ref="A8:I8"/>
    <mergeCell ref="K8:S8"/>
    <mergeCell ref="A24:S24"/>
    <mergeCell ref="A25:I25"/>
    <mergeCell ref="K25:S25"/>
  </mergeCells>
  <dataValidations count="4">
    <dataValidation type="list" allowBlank="1" showInputMessage="1" showErrorMessage="1" sqref="C10:C19">
      <formula1>$U$10:$U$15</formula1>
    </dataValidation>
    <dataValidation type="list" allowBlank="1" showInputMessage="1" showErrorMessage="1" sqref="D10:D19">
      <formula1>$V$9:$V$13</formula1>
    </dataValidation>
    <dataValidation type="list" allowBlank="1" showInputMessage="1" showErrorMessage="1" sqref="M27:M35 C27:C35 M10:M19">
      <formula1>$U$10:$U$14</formula1>
    </dataValidation>
    <dataValidation type="list" allowBlank="1" showInputMessage="1" showErrorMessage="1" sqref="N27:N35 D27:D35 N10:N19">
      <formula1>$V$10:$V$13</formula1>
    </dataValidation>
  </dataValidations>
  <pageMargins left="0.39370078740157483" right="0.23622047244094491" top="0.35433070866141736" bottom="0.15748031496062992" header="0.11811023622047245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1"/>
  <sheetViews>
    <sheetView zoomScale="98" zoomScaleNormal="98" workbookViewId="0">
      <selection activeCell="V55" sqref="V55"/>
    </sheetView>
  </sheetViews>
  <sheetFormatPr defaultColWidth="9.140625" defaultRowHeight="12.75" x14ac:dyDescent="0.2"/>
  <cols>
    <col min="1" max="1" width="5.5703125" style="7" customWidth="1"/>
    <col min="2" max="2" width="30.5703125" style="1" customWidth="1"/>
    <col min="3" max="3" width="4.5703125" style="7" customWidth="1"/>
    <col min="4" max="4" width="6.5703125" style="1" customWidth="1"/>
    <col min="5" max="8" width="3.5703125" style="7" customWidth="1"/>
    <col min="9" max="9" width="5.5703125" style="7" customWidth="1"/>
    <col min="10" max="10" width="2.5703125" style="1" customWidth="1"/>
    <col min="11" max="11" width="5.5703125" style="7" customWidth="1"/>
    <col min="12" max="12" width="30.5703125" style="1" customWidth="1"/>
    <col min="13" max="13" width="4.5703125" style="7" customWidth="1"/>
    <col min="14" max="14" width="6.5703125" style="1" customWidth="1"/>
    <col min="15" max="18" width="3.5703125" style="1" customWidth="1"/>
    <col min="19" max="19" width="5.5703125" style="1" customWidth="1"/>
    <col min="20" max="20" width="9.140625" style="1"/>
    <col min="21" max="21" width="8.5703125" style="1" customWidth="1"/>
    <col min="22" max="16384" width="9.140625" style="1"/>
  </cols>
  <sheetData>
    <row r="1" spans="1:22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2" x14ac:dyDescent="0.2">
      <c r="A2" s="62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2" x14ac:dyDescent="0.2">
      <c r="A3" s="62" t="s">
        <v>23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2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2" s="3" customFormat="1" ht="15.75" customHeight="1" x14ac:dyDescent="0.25">
      <c r="A5" s="66" t="s">
        <v>1</v>
      </c>
      <c r="B5" s="67"/>
      <c r="C5" s="67"/>
      <c r="D5" s="67"/>
      <c r="E5" s="68">
        <f>H19+R19+H36+R36+H52+R52+H68+R68</f>
        <v>152</v>
      </c>
      <c r="F5" s="68"/>
      <c r="G5" s="69" t="s">
        <v>2</v>
      </c>
      <c r="H5" s="69"/>
      <c r="I5" s="38">
        <f>I19+S19+I36+S36+I52+S52+I68+S68</f>
        <v>240</v>
      </c>
      <c r="J5" s="70" t="s">
        <v>53</v>
      </c>
      <c r="K5" s="70"/>
      <c r="L5" s="70"/>
      <c r="M5" s="70"/>
      <c r="N5" s="70"/>
      <c r="O5" s="70"/>
      <c r="P5" s="70"/>
      <c r="Q5" s="70"/>
      <c r="R5" s="70"/>
      <c r="S5" s="71"/>
    </row>
    <row r="6" spans="1:22" ht="14.45" customHeight="1" x14ac:dyDescent="0.2">
      <c r="A6" s="61" t="s">
        <v>107</v>
      </c>
      <c r="B6" s="58"/>
      <c r="C6" s="39">
        <f>I22+S22+I39+S39+I55+S55+I71+S71</f>
        <v>18</v>
      </c>
      <c r="D6" s="58" t="s">
        <v>106</v>
      </c>
      <c r="E6" s="58"/>
      <c r="F6" s="58"/>
      <c r="G6" s="58"/>
      <c r="H6" s="58"/>
      <c r="I6" s="58"/>
      <c r="J6" s="58"/>
      <c r="K6" s="39">
        <f>((I21+S21+I38+S38+I22+S22+I39+S39+I54+I55+S54+S55+I70+I71+S70+S71)/I5*100)</f>
        <v>26.666666666666668</v>
      </c>
      <c r="L6" s="58" t="s">
        <v>105</v>
      </c>
      <c r="M6" s="58"/>
      <c r="N6" s="58"/>
      <c r="O6" s="58"/>
      <c r="P6" s="58"/>
      <c r="Q6" s="58"/>
      <c r="R6" s="59">
        <f>((I20+S20+I37+S37+I53+S53+I69+S69)/I5)*100</f>
        <v>25.833333333333336</v>
      </c>
      <c r="S6" s="60"/>
    </row>
    <row r="7" spans="1:22" ht="20.100000000000001" customHeight="1" x14ac:dyDescent="0.2">
      <c r="A7" s="62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22" x14ac:dyDescent="0.2">
      <c r="A8" s="64" t="s">
        <v>4</v>
      </c>
      <c r="B8" s="64"/>
      <c r="C8" s="64"/>
      <c r="D8" s="64"/>
      <c r="E8" s="64"/>
      <c r="F8" s="64"/>
      <c r="G8" s="64"/>
      <c r="H8" s="64"/>
      <c r="I8" s="64"/>
      <c r="J8" s="4"/>
      <c r="K8" s="64" t="s">
        <v>5</v>
      </c>
      <c r="L8" s="64"/>
      <c r="M8" s="64"/>
      <c r="N8" s="64"/>
      <c r="O8" s="64"/>
      <c r="P8" s="64"/>
      <c r="Q8" s="64"/>
      <c r="R8" s="64"/>
      <c r="S8" s="64"/>
    </row>
    <row r="9" spans="1:22" s="3" customFormat="1" ht="29.25" customHeight="1" x14ac:dyDescent="0.25">
      <c r="A9" s="9" t="s">
        <v>97</v>
      </c>
      <c r="B9" s="8" t="s">
        <v>56</v>
      </c>
      <c r="C9" s="9" t="s">
        <v>57</v>
      </c>
      <c r="D9" s="11" t="s">
        <v>21</v>
      </c>
      <c r="E9" s="9" t="s">
        <v>6</v>
      </c>
      <c r="F9" s="9" t="s">
        <v>7</v>
      </c>
      <c r="G9" s="9" t="s">
        <v>8</v>
      </c>
      <c r="H9" s="25" t="s">
        <v>9</v>
      </c>
      <c r="I9" s="9" t="s">
        <v>10</v>
      </c>
      <c r="J9" s="10"/>
      <c r="K9" s="9" t="s">
        <v>97</v>
      </c>
      <c r="L9" s="8" t="s">
        <v>56</v>
      </c>
      <c r="M9" s="9" t="s">
        <v>57</v>
      </c>
      <c r="N9" s="11" t="s">
        <v>21</v>
      </c>
      <c r="O9" s="9" t="s">
        <v>6</v>
      </c>
      <c r="P9" s="9" t="s">
        <v>7</v>
      </c>
      <c r="Q9" s="9" t="s">
        <v>8</v>
      </c>
      <c r="R9" s="25" t="s">
        <v>9</v>
      </c>
      <c r="S9" s="9" t="s">
        <v>10</v>
      </c>
      <c r="U9" s="41" t="s">
        <v>58</v>
      </c>
      <c r="V9" s="41" t="s">
        <v>21</v>
      </c>
    </row>
    <row r="10" spans="1:22" x14ac:dyDescent="0.2">
      <c r="A10" s="6">
        <v>101</v>
      </c>
      <c r="B10" s="5" t="s">
        <v>59</v>
      </c>
      <c r="C10" s="6" t="s">
        <v>100</v>
      </c>
      <c r="D10" s="6" t="s">
        <v>54</v>
      </c>
      <c r="E10" s="6">
        <v>2</v>
      </c>
      <c r="F10" s="6">
        <v>0</v>
      </c>
      <c r="G10" s="6">
        <v>0</v>
      </c>
      <c r="H10" s="21">
        <f>E10+(F10+G10)/2</f>
        <v>2</v>
      </c>
      <c r="I10" s="6">
        <v>4</v>
      </c>
      <c r="K10" s="6">
        <v>102</v>
      </c>
      <c r="L10" s="5" t="s">
        <v>68</v>
      </c>
      <c r="M10" s="6" t="s">
        <v>100</v>
      </c>
      <c r="N10" s="6" t="s">
        <v>54</v>
      </c>
      <c r="O10" s="6">
        <v>2</v>
      </c>
      <c r="P10" s="6">
        <v>0</v>
      </c>
      <c r="Q10" s="6">
        <v>0</v>
      </c>
      <c r="R10" s="21">
        <f>O10+(P10+Q10)/2</f>
        <v>2</v>
      </c>
      <c r="S10" s="6">
        <v>4</v>
      </c>
      <c r="U10" s="42" t="s">
        <v>100</v>
      </c>
      <c r="V10" s="42" t="s">
        <v>54</v>
      </c>
    </row>
    <row r="11" spans="1:22" x14ac:dyDescent="0.2">
      <c r="A11" s="6">
        <v>103</v>
      </c>
      <c r="B11" s="5" t="s">
        <v>60</v>
      </c>
      <c r="C11" s="6" t="s">
        <v>100</v>
      </c>
      <c r="D11" s="6" t="s">
        <v>20</v>
      </c>
      <c r="E11" s="6">
        <v>2</v>
      </c>
      <c r="F11" s="6">
        <v>0</v>
      </c>
      <c r="G11" s="6">
        <v>0</v>
      </c>
      <c r="H11" s="21">
        <f t="shared" ref="H11:H18" si="0">E11+(F11+G11)/2</f>
        <v>2</v>
      </c>
      <c r="I11" s="6">
        <v>5</v>
      </c>
      <c r="K11" s="6">
        <v>104</v>
      </c>
      <c r="L11" s="5" t="s">
        <v>69</v>
      </c>
      <c r="M11" s="6" t="s">
        <v>100</v>
      </c>
      <c r="N11" s="6" t="s">
        <v>54</v>
      </c>
      <c r="O11" s="6">
        <v>2</v>
      </c>
      <c r="P11" s="6">
        <v>0</v>
      </c>
      <c r="Q11" s="6">
        <v>0</v>
      </c>
      <c r="R11" s="21">
        <f t="shared" ref="R11:R19" si="1">O11+(P11+Q11)/2</f>
        <v>2</v>
      </c>
      <c r="S11" s="6">
        <v>3</v>
      </c>
      <c r="U11" s="42" t="s">
        <v>98</v>
      </c>
      <c r="V11" s="42" t="s">
        <v>20</v>
      </c>
    </row>
    <row r="12" spans="1:22" x14ac:dyDescent="0.2">
      <c r="A12" s="6">
        <v>105</v>
      </c>
      <c r="B12" s="5" t="s">
        <v>61</v>
      </c>
      <c r="C12" s="6" t="s">
        <v>100</v>
      </c>
      <c r="D12" s="6" t="s">
        <v>54</v>
      </c>
      <c r="E12" s="6">
        <v>2</v>
      </c>
      <c r="F12" s="6">
        <v>0</v>
      </c>
      <c r="G12" s="6">
        <v>0</v>
      </c>
      <c r="H12" s="21">
        <f t="shared" si="0"/>
        <v>2</v>
      </c>
      <c r="I12" s="6">
        <v>4</v>
      </c>
      <c r="K12" s="6">
        <v>106</v>
      </c>
      <c r="L12" s="5" t="s">
        <v>70</v>
      </c>
      <c r="M12" s="6" t="s">
        <v>100</v>
      </c>
      <c r="N12" s="6" t="s">
        <v>20</v>
      </c>
      <c r="O12" s="6">
        <v>2</v>
      </c>
      <c r="P12" s="6">
        <v>0</v>
      </c>
      <c r="Q12" s="6">
        <v>0</v>
      </c>
      <c r="R12" s="21">
        <f t="shared" si="1"/>
        <v>2</v>
      </c>
      <c r="S12" s="6">
        <v>4</v>
      </c>
      <c r="U12" s="42" t="s">
        <v>99</v>
      </c>
      <c r="V12" s="42"/>
    </row>
    <row r="13" spans="1:22" x14ac:dyDescent="0.2">
      <c r="A13" s="6">
        <v>107</v>
      </c>
      <c r="B13" s="5" t="s">
        <v>62</v>
      </c>
      <c r="C13" s="6" t="s">
        <v>100</v>
      </c>
      <c r="D13" s="6" t="s">
        <v>54</v>
      </c>
      <c r="E13" s="6">
        <v>2</v>
      </c>
      <c r="F13" s="6">
        <v>0</v>
      </c>
      <c r="G13" s="6">
        <v>0</v>
      </c>
      <c r="H13" s="21">
        <f t="shared" si="0"/>
        <v>2</v>
      </c>
      <c r="I13" s="6">
        <v>4</v>
      </c>
      <c r="K13" s="6">
        <v>108</v>
      </c>
      <c r="L13" s="5" t="s">
        <v>71</v>
      </c>
      <c r="M13" s="6" t="s">
        <v>100</v>
      </c>
      <c r="N13" s="6" t="s">
        <v>54</v>
      </c>
      <c r="O13" s="6">
        <v>2</v>
      </c>
      <c r="P13" s="6">
        <v>0</v>
      </c>
      <c r="Q13" s="6">
        <v>0</v>
      </c>
      <c r="R13" s="21">
        <f t="shared" si="1"/>
        <v>2</v>
      </c>
      <c r="S13" s="6">
        <v>4</v>
      </c>
      <c r="U13" s="42" t="s">
        <v>103</v>
      </c>
      <c r="V13" s="42"/>
    </row>
    <row r="14" spans="1:22" x14ac:dyDescent="0.2">
      <c r="A14" s="6">
        <v>109</v>
      </c>
      <c r="B14" s="5" t="s">
        <v>63</v>
      </c>
      <c r="C14" s="6" t="s">
        <v>100</v>
      </c>
      <c r="D14" s="6" t="s">
        <v>54</v>
      </c>
      <c r="E14" s="6">
        <v>2</v>
      </c>
      <c r="F14" s="6">
        <v>0</v>
      </c>
      <c r="G14" s="6">
        <v>0</v>
      </c>
      <c r="H14" s="21">
        <f t="shared" si="0"/>
        <v>2</v>
      </c>
      <c r="I14" s="6">
        <v>3</v>
      </c>
      <c r="K14" s="6">
        <v>110</v>
      </c>
      <c r="L14" s="5" t="s">
        <v>72</v>
      </c>
      <c r="M14" s="6" t="s">
        <v>100</v>
      </c>
      <c r="N14" s="6" t="s">
        <v>54</v>
      </c>
      <c r="O14" s="6">
        <v>2</v>
      </c>
      <c r="P14" s="6">
        <v>0</v>
      </c>
      <c r="Q14" s="6">
        <v>0</v>
      </c>
      <c r="R14" s="21">
        <f t="shared" si="1"/>
        <v>2</v>
      </c>
      <c r="S14" s="6">
        <v>5</v>
      </c>
    </row>
    <row r="15" spans="1:22" x14ac:dyDescent="0.2">
      <c r="A15" s="6">
        <v>111</v>
      </c>
      <c r="B15" s="5" t="s">
        <v>64</v>
      </c>
      <c r="C15" s="6" t="s">
        <v>100</v>
      </c>
      <c r="D15" s="6" t="s">
        <v>20</v>
      </c>
      <c r="E15" s="6">
        <v>2</v>
      </c>
      <c r="F15" s="6">
        <v>0</v>
      </c>
      <c r="G15" s="6">
        <v>0</v>
      </c>
      <c r="H15" s="21">
        <f t="shared" si="0"/>
        <v>2</v>
      </c>
      <c r="I15" s="6">
        <v>4</v>
      </c>
      <c r="K15" s="14">
        <v>112</v>
      </c>
      <c r="L15" s="15" t="s">
        <v>73</v>
      </c>
      <c r="M15" s="14" t="s">
        <v>98</v>
      </c>
      <c r="N15" s="14" t="s">
        <v>54</v>
      </c>
      <c r="O15" s="14">
        <v>2</v>
      </c>
      <c r="P15" s="14">
        <v>0</v>
      </c>
      <c r="Q15" s="14">
        <v>0</v>
      </c>
      <c r="R15" s="16">
        <f t="shared" si="1"/>
        <v>2</v>
      </c>
      <c r="S15" s="14">
        <v>4</v>
      </c>
    </row>
    <row r="16" spans="1:22" x14ac:dyDescent="0.2">
      <c r="A16" s="14">
        <v>113</v>
      </c>
      <c r="B16" s="15" t="s">
        <v>65</v>
      </c>
      <c r="C16" s="14" t="s">
        <v>98</v>
      </c>
      <c r="D16" s="14" t="s">
        <v>54</v>
      </c>
      <c r="E16" s="14">
        <v>2</v>
      </c>
      <c r="F16" s="14">
        <v>0</v>
      </c>
      <c r="G16" s="14">
        <v>0</v>
      </c>
      <c r="H16" s="16">
        <f t="shared" si="0"/>
        <v>2</v>
      </c>
      <c r="I16" s="14">
        <v>4</v>
      </c>
      <c r="K16" s="14">
        <v>114</v>
      </c>
      <c r="L16" s="15" t="s">
        <v>74</v>
      </c>
      <c r="M16" s="14" t="s">
        <v>98</v>
      </c>
      <c r="N16" s="14" t="s">
        <v>20</v>
      </c>
      <c r="O16" s="14">
        <v>2</v>
      </c>
      <c r="P16" s="14">
        <v>0</v>
      </c>
      <c r="Q16" s="14">
        <v>0</v>
      </c>
      <c r="R16" s="16">
        <f t="shared" si="1"/>
        <v>2</v>
      </c>
      <c r="S16" s="14">
        <v>4</v>
      </c>
    </row>
    <row r="17" spans="1:19" x14ac:dyDescent="0.2">
      <c r="A17" s="17">
        <v>115</v>
      </c>
      <c r="B17" s="18" t="s">
        <v>66</v>
      </c>
      <c r="C17" s="17" t="s">
        <v>99</v>
      </c>
      <c r="D17" s="17" t="s">
        <v>20</v>
      </c>
      <c r="E17" s="17">
        <v>2</v>
      </c>
      <c r="F17" s="17">
        <v>0</v>
      </c>
      <c r="G17" s="17">
        <v>0</v>
      </c>
      <c r="H17" s="19">
        <f t="shared" si="0"/>
        <v>2</v>
      </c>
      <c r="I17" s="17">
        <v>1</v>
      </c>
      <c r="J17" s="27"/>
      <c r="K17" s="17">
        <v>116</v>
      </c>
      <c r="L17" s="18" t="s">
        <v>75</v>
      </c>
      <c r="M17" s="17" t="s">
        <v>99</v>
      </c>
      <c r="N17" s="17" t="s">
        <v>20</v>
      </c>
      <c r="O17" s="17">
        <v>2</v>
      </c>
      <c r="P17" s="17">
        <v>0</v>
      </c>
      <c r="Q17" s="17">
        <v>0</v>
      </c>
      <c r="R17" s="19">
        <f t="shared" si="1"/>
        <v>2</v>
      </c>
      <c r="S17" s="17">
        <v>1</v>
      </c>
    </row>
    <row r="18" spans="1:19" x14ac:dyDescent="0.2">
      <c r="A18" s="17">
        <v>117</v>
      </c>
      <c r="B18" s="18" t="s">
        <v>67</v>
      </c>
      <c r="C18" s="17" t="s">
        <v>99</v>
      </c>
      <c r="D18" s="17" t="s">
        <v>20</v>
      </c>
      <c r="E18" s="17">
        <v>2</v>
      </c>
      <c r="F18" s="17">
        <v>0</v>
      </c>
      <c r="G18" s="17">
        <v>0</v>
      </c>
      <c r="H18" s="19">
        <f t="shared" si="0"/>
        <v>2</v>
      </c>
      <c r="I18" s="17">
        <v>1</v>
      </c>
      <c r="J18" s="27"/>
      <c r="K18" s="17">
        <v>118</v>
      </c>
      <c r="L18" s="18" t="s">
        <v>76</v>
      </c>
      <c r="M18" s="17" t="s">
        <v>99</v>
      </c>
      <c r="N18" s="17" t="s">
        <v>20</v>
      </c>
      <c r="O18" s="17">
        <v>2</v>
      </c>
      <c r="P18" s="17">
        <v>0</v>
      </c>
      <c r="Q18" s="17">
        <v>0</v>
      </c>
      <c r="R18" s="19">
        <f t="shared" si="1"/>
        <v>2</v>
      </c>
      <c r="S18" s="17">
        <v>1</v>
      </c>
    </row>
    <row r="19" spans="1:19" x14ac:dyDescent="0.2">
      <c r="A19" s="6"/>
      <c r="B19" s="22" t="s">
        <v>55</v>
      </c>
      <c r="C19" s="44"/>
      <c r="D19" s="5"/>
      <c r="E19" s="24">
        <f>SUM(E10:E18)</f>
        <v>18</v>
      </c>
      <c r="F19" s="24">
        <f>SUM(F10:F18)</f>
        <v>0</v>
      </c>
      <c r="G19" s="24">
        <f>SUM(G10:G18)</f>
        <v>0</v>
      </c>
      <c r="H19" s="24">
        <f>E19+(F19+G19)/2</f>
        <v>18</v>
      </c>
      <c r="I19" s="24">
        <f>SUM(I10:I18)</f>
        <v>30</v>
      </c>
      <c r="K19" s="6"/>
      <c r="L19" s="22" t="s">
        <v>55</v>
      </c>
      <c r="M19" s="44"/>
      <c r="N19" s="5"/>
      <c r="O19" s="24">
        <f>SUM(O10:O18)</f>
        <v>18</v>
      </c>
      <c r="P19" s="24">
        <f>SUM(P10:P18)</f>
        <v>0</v>
      </c>
      <c r="Q19" s="24">
        <f>SUM(Q10:Q18)</f>
        <v>0</v>
      </c>
      <c r="R19" s="24">
        <f t="shared" si="1"/>
        <v>18</v>
      </c>
      <c r="S19" s="24">
        <f>SUM(S10:S18)</f>
        <v>30</v>
      </c>
    </row>
    <row r="20" spans="1:19" x14ac:dyDescent="0.2">
      <c r="A20" s="6"/>
      <c r="B20" s="23" t="s">
        <v>102</v>
      </c>
      <c r="C20" s="6"/>
      <c r="D20" s="5"/>
      <c r="E20" s="21"/>
      <c r="F20" s="21"/>
      <c r="G20" s="21"/>
      <c r="H20" s="21"/>
      <c r="I20" s="24">
        <f>SUMIF(D10:D18,"=UE",I10:I18)</f>
        <v>11</v>
      </c>
      <c r="K20" s="6"/>
      <c r="L20" s="23" t="s">
        <v>102</v>
      </c>
      <c r="M20" s="6"/>
      <c r="N20" s="5"/>
      <c r="O20" s="21"/>
      <c r="P20" s="21"/>
      <c r="Q20" s="21"/>
      <c r="R20" s="21"/>
      <c r="S20" s="24">
        <f>SUMIF(N10:N18,"=UE",S10:S18)</f>
        <v>10</v>
      </c>
    </row>
    <row r="21" spans="1:19" x14ac:dyDescent="0.2">
      <c r="A21" s="14"/>
      <c r="B21" s="32" t="s">
        <v>101</v>
      </c>
      <c r="C21" s="14"/>
      <c r="D21" s="15"/>
      <c r="E21" s="16"/>
      <c r="F21" s="16"/>
      <c r="G21" s="16"/>
      <c r="H21" s="16"/>
      <c r="I21" s="33">
        <f>SUMIF(C10:C18,"=S",I10:I18)</f>
        <v>4</v>
      </c>
      <c r="K21" s="14"/>
      <c r="L21" s="32" t="s">
        <v>101</v>
      </c>
      <c r="M21" s="14"/>
      <c r="N21" s="15"/>
      <c r="O21" s="16"/>
      <c r="P21" s="16"/>
      <c r="Q21" s="16"/>
      <c r="R21" s="16"/>
      <c r="S21" s="33">
        <f>SUMIF(M10:M18,"=S",S10:S18)</f>
        <v>8</v>
      </c>
    </row>
    <row r="22" spans="1:19" x14ac:dyDescent="0.2">
      <c r="A22" s="14"/>
      <c r="B22" s="32" t="s">
        <v>104</v>
      </c>
      <c r="C22" s="14"/>
      <c r="D22" s="15"/>
      <c r="E22" s="16"/>
      <c r="F22" s="16"/>
      <c r="G22" s="16"/>
      <c r="H22" s="16"/>
      <c r="I22" s="33">
        <f>SUMIF(C10:C18,"=ÜS",I10:I18)</f>
        <v>0</v>
      </c>
      <c r="K22" s="14"/>
      <c r="L22" s="32" t="s">
        <v>104</v>
      </c>
      <c r="M22" s="14"/>
      <c r="N22" s="15"/>
      <c r="O22" s="16"/>
      <c r="P22" s="16"/>
      <c r="Q22" s="16"/>
      <c r="R22" s="16"/>
      <c r="S22" s="33">
        <f>SUMIF(M10:M18,"=ÜS",S10:S18)</f>
        <v>0</v>
      </c>
    </row>
    <row r="23" spans="1:19" ht="20.100000000000001" customHeight="1" x14ac:dyDescent="0.2">
      <c r="A23" s="62" t="s">
        <v>11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x14ac:dyDescent="0.2">
      <c r="A24" s="64" t="s">
        <v>12</v>
      </c>
      <c r="B24" s="64"/>
      <c r="C24" s="64"/>
      <c r="D24" s="64"/>
      <c r="E24" s="64"/>
      <c r="F24" s="64"/>
      <c r="G24" s="64"/>
      <c r="H24" s="64"/>
      <c r="I24" s="64"/>
      <c r="J24" s="4"/>
      <c r="K24" s="64" t="s">
        <v>13</v>
      </c>
      <c r="L24" s="64"/>
      <c r="M24" s="64"/>
      <c r="N24" s="64"/>
      <c r="O24" s="64"/>
      <c r="P24" s="64"/>
      <c r="Q24" s="64"/>
      <c r="R24" s="64"/>
      <c r="S24" s="64"/>
    </row>
    <row r="25" spans="1:19" s="3" customFormat="1" ht="38.25" x14ac:dyDescent="0.25">
      <c r="A25" s="9" t="s">
        <v>97</v>
      </c>
      <c r="B25" s="8" t="s">
        <v>56</v>
      </c>
      <c r="C25" s="9" t="s">
        <v>57</v>
      </c>
      <c r="D25" s="11" t="s">
        <v>21</v>
      </c>
      <c r="E25" s="9" t="s">
        <v>6</v>
      </c>
      <c r="F25" s="9" t="s">
        <v>7</v>
      </c>
      <c r="G25" s="9" t="s">
        <v>8</v>
      </c>
      <c r="H25" s="26" t="s">
        <v>9</v>
      </c>
      <c r="I25" s="9" t="s">
        <v>10</v>
      </c>
      <c r="J25" s="10"/>
      <c r="K25" s="9" t="s">
        <v>97</v>
      </c>
      <c r="L25" s="8" t="s">
        <v>56</v>
      </c>
      <c r="M25" s="9" t="s">
        <v>57</v>
      </c>
      <c r="N25" s="11" t="s">
        <v>21</v>
      </c>
      <c r="O25" s="9" t="s">
        <v>6</v>
      </c>
      <c r="P25" s="9" t="s">
        <v>7</v>
      </c>
      <c r="Q25" s="9" t="s">
        <v>8</v>
      </c>
      <c r="R25" s="26" t="s">
        <v>9</v>
      </c>
      <c r="S25" s="9" t="s">
        <v>10</v>
      </c>
    </row>
    <row r="26" spans="1:19" x14ac:dyDescent="0.2">
      <c r="A26" s="6">
        <v>201</v>
      </c>
      <c r="B26" s="5" t="s">
        <v>77</v>
      </c>
      <c r="C26" s="6" t="s">
        <v>100</v>
      </c>
      <c r="D26" s="6" t="s">
        <v>54</v>
      </c>
      <c r="E26" s="6">
        <v>2</v>
      </c>
      <c r="F26" s="6">
        <v>0</v>
      </c>
      <c r="G26" s="6">
        <v>0</v>
      </c>
      <c r="H26" s="21">
        <f>E26+(F26+G26)/2</f>
        <v>2</v>
      </c>
      <c r="I26" s="6">
        <v>3</v>
      </c>
      <c r="K26" s="6">
        <v>202</v>
      </c>
      <c r="L26" s="5" t="s">
        <v>88</v>
      </c>
      <c r="M26" s="6" t="s">
        <v>100</v>
      </c>
      <c r="N26" s="6" t="s">
        <v>54</v>
      </c>
      <c r="O26" s="6">
        <v>2</v>
      </c>
      <c r="P26" s="6">
        <v>0</v>
      </c>
      <c r="Q26" s="6">
        <v>0</v>
      </c>
      <c r="R26" s="21">
        <f>O26+(P26+Q26)/2</f>
        <v>2</v>
      </c>
      <c r="S26" s="6">
        <v>3</v>
      </c>
    </row>
    <row r="27" spans="1:19" x14ac:dyDescent="0.2">
      <c r="A27" s="6">
        <v>203</v>
      </c>
      <c r="B27" s="5" t="s">
        <v>78</v>
      </c>
      <c r="C27" s="6" t="s">
        <v>100</v>
      </c>
      <c r="D27" s="6" t="s">
        <v>54</v>
      </c>
      <c r="E27" s="6">
        <v>2</v>
      </c>
      <c r="F27" s="6">
        <v>0</v>
      </c>
      <c r="G27" s="6">
        <v>0</v>
      </c>
      <c r="H27" s="21">
        <f t="shared" ref="H27:H34" si="2">E27+(F27+G27)/2</f>
        <v>2</v>
      </c>
      <c r="I27" s="6">
        <v>3</v>
      </c>
      <c r="K27" s="6">
        <v>204</v>
      </c>
      <c r="L27" s="5" t="s">
        <v>89</v>
      </c>
      <c r="M27" s="6" t="s">
        <v>100</v>
      </c>
      <c r="N27" s="6" t="s">
        <v>54</v>
      </c>
      <c r="O27" s="6">
        <v>2</v>
      </c>
      <c r="P27" s="6">
        <v>0</v>
      </c>
      <c r="Q27" s="6">
        <v>0</v>
      </c>
      <c r="R27" s="21">
        <f t="shared" ref="R27:R34" si="3">O27+(P27+Q27)/2</f>
        <v>2</v>
      </c>
      <c r="S27" s="6">
        <v>3</v>
      </c>
    </row>
    <row r="28" spans="1:19" x14ac:dyDescent="0.2">
      <c r="A28" s="6">
        <v>205</v>
      </c>
      <c r="B28" s="5" t="s">
        <v>79</v>
      </c>
      <c r="C28" s="6" t="s">
        <v>100</v>
      </c>
      <c r="D28" s="6" t="s">
        <v>54</v>
      </c>
      <c r="E28" s="6">
        <v>2</v>
      </c>
      <c r="F28" s="6">
        <v>0</v>
      </c>
      <c r="G28" s="6">
        <v>0</v>
      </c>
      <c r="H28" s="21">
        <f t="shared" si="2"/>
        <v>2</v>
      </c>
      <c r="I28" s="6">
        <v>4</v>
      </c>
      <c r="K28" s="6">
        <v>206</v>
      </c>
      <c r="L28" s="5" t="s">
        <v>90</v>
      </c>
      <c r="M28" s="6" t="s">
        <v>100</v>
      </c>
      <c r="N28" s="6" t="s">
        <v>20</v>
      </c>
      <c r="O28" s="6">
        <v>2</v>
      </c>
      <c r="P28" s="6">
        <v>0</v>
      </c>
      <c r="Q28" s="6">
        <v>0</v>
      </c>
      <c r="R28" s="21">
        <f t="shared" si="3"/>
        <v>2</v>
      </c>
      <c r="S28" s="6">
        <v>4</v>
      </c>
    </row>
    <row r="29" spans="1:19" x14ac:dyDescent="0.2">
      <c r="A29" s="6">
        <v>207</v>
      </c>
      <c r="B29" s="5" t="s">
        <v>80</v>
      </c>
      <c r="C29" s="6" t="s">
        <v>100</v>
      </c>
      <c r="D29" s="6" t="s">
        <v>54</v>
      </c>
      <c r="E29" s="6">
        <v>2</v>
      </c>
      <c r="F29" s="6">
        <v>0</v>
      </c>
      <c r="G29" s="6">
        <v>0</v>
      </c>
      <c r="H29" s="21">
        <f t="shared" si="2"/>
        <v>2</v>
      </c>
      <c r="I29" s="6">
        <v>4</v>
      </c>
      <c r="K29" s="6">
        <v>208</v>
      </c>
      <c r="L29" s="5" t="s">
        <v>91</v>
      </c>
      <c r="M29" s="6" t="s">
        <v>100</v>
      </c>
      <c r="N29" s="6" t="s">
        <v>54</v>
      </c>
      <c r="O29" s="6">
        <v>2</v>
      </c>
      <c r="P29" s="6">
        <v>0</v>
      </c>
      <c r="Q29" s="6">
        <v>0</v>
      </c>
      <c r="R29" s="21">
        <f t="shared" si="3"/>
        <v>2</v>
      </c>
      <c r="S29" s="6">
        <v>4</v>
      </c>
    </row>
    <row r="30" spans="1:19" x14ac:dyDescent="0.2">
      <c r="A30" s="6">
        <v>209</v>
      </c>
      <c r="B30" s="5" t="s">
        <v>81</v>
      </c>
      <c r="C30" s="6" t="s">
        <v>100</v>
      </c>
      <c r="D30" s="6" t="s">
        <v>20</v>
      </c>
      <c r="E30" s="6">
        <v>2</v>
      </c>
      <c r="F30" s="6">
        <v>0</v>
      </c>
      <c r="G30" s="6">
        <v>0</v>
      </c>
      <c r="H30" s="21">
        <f t="shared" si="2"/>
        <v>2</v>
      </c>
      <c r="I30" s="6">
        <v>3</v>
      </c>
      <c r="K30" s="6">
        <v>210</v>
      </c>
      <c r="L30" s="5" t="s">
        <v>92</v>
      </c>
      <c r="M30" s="6" t="s">
        <v>100</v>
      </c>
      <c r="N30" s="6" t="s">
        <v>54</v>
      </c>
      <c r="O30" s="6">
        <v>2</v>
      </c>
      <c r="P30" s="6">
        <v>0</v>
      </c>
      <c r="Q30" s="6">
        <v>0</v>
      </c>
      <c r="R30" s="21">
        <f t="shared" si="3"/>
        <v>2</v>
      </c>
      <c r="S30" s="6">
        <v>3</v>
      </c>
    </row>
    <row r="31" spans="1:19" x14ac:dyDescent="0.2">
      <c r="A31" s="6">
        <v>211</v>
      </c>
      <c r="B31" s="5" t="s">
        <v>82</v>
      </c>
      <c r="C31" s="6" t="s">
        <v>100</v>
      </c>
      <c r="D31" s="6" t="s">
        <v>54</v>
      </c>
      <c r="E31" s="6">
        <v>2</v>
      </c>
      <c r="F31" s="6">
        <v>0</v>
      </c>
      <c r="G31" s="6">
        <v>0</v>
      </c>
      <c r="H31" s="21">
        <f t="shared" si="2"/>
        <v>2</v>
      </c>
      <c r="I31" s="6">
        <v>3</v>
      </c>
      <c r="K31" s="6">
        <v>212</v>
      </c>
      <c r="L31" s="5" t="s">
        <v>93</v>
      </c>
      <c r="M31" s="6" t="s">
        <v>100</v>
      </c>
      <c r="N31" s="6" t="s">
        <v>54</v>
      </c>
      <c r="O31" s="6">
        <v>2</v>
      </c>
      <c r="P31" s="6">
        <v>0</v>
      </c>
      <c r="Q31" s="6">
        <v>0</v>
      </c>
      <c r="R31" s="21">
        <f t="shared" si="3"/>
        <v>2</v>
      </c>
      <c r="S31" s="6">
        <v>3</v>
      </c>
    </row>
    <row r="32" spans="1:19" x14ac:dyDescent="0.2">
      <c r="A32" s="14">
        <v>213</v>
      </c>
      <c r="B32" s="15" t="s">
        <v>83</v>
      </c>
      <c r="C32" s="14" t="s">
        <v>98</v>
      </c>
      <c r="D32" s="14" t="s">
        <v>54</v>
      </c>
      <c r="E32" s="14">
        <v>2</v>
      </c>
      <c r="F32" s="14">
        <v>0</v>
      </c>
      <c r="G32" s="14">
        <v>0</v>
      </c>
      <c r="H32" s="16">
        <f t="shared" si="2"/>
        <v>2</v>
      </c>
      <c r="I32" s="14">
        <v>3</v>
      </c>
      <c r="K32" s="14">
        <v>214</v>
      </c>
      <c r="L32" s="15" t="s">
        <v>94</v>
      </c>
      <c r="M32" s="14" t="s">
        <v>98</v>
      </c>
      <c r="N32" s="14" t="s">
        <v>54</v>
      </c>
      <c r="O32" s="14">
        <v>2</v>
      </c>
      <c r="P32" s="14">
        <v>0</v>
      </c>
      <c r="Q32" s="14">
        <v>0</v>
      </c>
      <c r="R32" s="16">
        <f t="shared" si="3"/>
        <v>2</v>
      </c>
      <c r="S32" s="14">
        <v>3</v>
      </c>
    </row>
    <row r="33" spans="1:19" x14ac:dyDescent="0.2">
      <c r="A33" s="14">
        <v>215</v>
      </c>
      <c r="B33" s="15" t="s">
        <v>85</v>
      </c>
      <c r="C33" s="14" t="s">
        <v>98</v>
      </c>
      <c r="D33" s="14" t="s">
        <v>54</v>
      </c>
      <c r="E33" s="14">
        <v>2</v>
      </c>
      <c r="F33" s="14">
        <v>0</v>
      </c>
      <c r="G33" s="14">
        <v>0</v>
      </c>
      <c r="H33" s="16">
        <f t="shared" si="2"/>
        <v>2</v>
      </c>
      <c r="I33" s="14">
        <v>3</v>
      </c>
      <c r="K33" s="14">
        <v>216</v>
      </c>
      <c r="L33" s="15" t="s">
        <v>95</v>
      </c>
      <c r="M33" s="14" t="s">
        <v>98</v>
      </c>
      <c r="N33" s="14" t="s">
        <v>54</v>
      </c>
      <c r="O33" s="14">
        <v>2</v>
      </c>
      <c r="P33" s="14">
        <v>0</v>
      </c>
      <c r="Q33" s="14">
        <v>0</v>
      </c>
      <c r="R33" s="16">
        <f t="shared" si="3"/>
        <v>2</v>
      </c>
      <c r="S33" s="14">
        <v>3</v>
      </c>
    </row>
    <row r="34" spans="1:19" x14ac:dyDescent="0.2">
      <c r="A34" s="28">
        <v>217</v>
      </c>
      <c r="B34" s="29" t="s">
        <v>86</v>
      </c>
      <c r="C34" s="28" t="s">
        <v>103</v>
      </c>
      <c r="D34" s="28" t="s">
        <v>54</v>
      </c>
      <c r="E34" s="28">
        <v>2</v>
      </c>
      <c r="F34" s="28">
        <v>0</v>
      </c>
      <c r="G34" s="28">
        <v>0</v>
      </c>
      <c r="H34" s="30">
        <f t="shared" si="2"/>
        <v>2</v>
      </c>
      <c r="I34" s="28">
        <v>3</v>
      </c>
      <c r="K34" s="28">
        <v>218</v>
      </c>
      <c r="L34" s="29" t="s">
        <v>96</v>
      </c>
      <c r="M34" s="28" t="s">
        <v>103</v>
      </c>
      <c r="N34" s="28" t="s">
        <v>54</v>
      </c>
      <c r="O34" s="28">
        <v>2</v>
      </c>
      <c r="P34" s="28">
        <v>0</v>
      </c>
      <c r="Q34" s="28">
        <v>0</v>
      </c>
      <c r="R34" s="30">
        <f t="shared" si="3"/>
        <v>2</v>
      </c>
      <c r="S34" s="28">
        <v>3</v>
      </c>
    </row>
    <row r="35" spans="1:19" x14ac:dyDescent="0.2">
      <c r="A35" s="17">
        <v>219</v>
      </c>
      <c r="B35" s="18" t="s">
        <v>84</v>
      </c>
      <c r="C35" s="17" t="s">
        <v>99</v>
      </c>
      <c r="D35" s="17" t="s">
        <v>20</v>
      </c>
      <c r="E35" s="17">
        <v>2</v>
      </c>
      <c r="F35" s="17">
        <v>0</v>
      </c>
      <c r="G35" s="17">
        <v>0</v>
      </c>
      <c r="H35" s="19">
        <f>E35+(F35+G35)/2</f>
        <v>2</v>
      </c>
      <c r="I35" s="17">
        <v>1</v>
      </c>
      <c r="J35" s="27"/>
      <c r="K35" s="17">
        <v>220</v>
      </c>
      <c r="L35" s="18" t="s">
        <v>87</v>
      </c>
      <c r="M35" s="17" t="s">
        <v>99</v>
      </c>
      <c r="N35" s="17" t="s">
        <v>20</v>
      </c>
      <c r="O35" s="17">
        <v>2</v>
      </c>
      <c r="P35" s="17">
        <v>0</v>
      </c>
      <c r="Q35" s="17">
        <v>0</v>
      </c>
      <c r="R35" s="19">
        <f>O35+(P35+Q35)/2</f>
        <v>2</v>
      </c>
      <c r="S35" s="17">
        <v>1</v>
      </c>
    </row>
    <row r="36" spans="1:19" x14ac:dyDescent="0.2">
      <c r="A36" s="34"/>
      <c r="B36" s="35" t="s">
        <v>55</v>
      </c>
      <c r="C36" s="56" t="s">
        <v>55</v>
      </c>
      <c r="D36" s="57"/>
      <c r="E36" s="43">
        <f>SUM(E26:E35)</f>
        <v>20</v>
      </c>
      <c r="F36" s="43">
        <f>SUM(F26:F35)</f>
        <v>0</v>
      </c>
      <c r="G36" s="43">
        <f>SUM(G26:G35)</f>
        <v>0</v>
      </c>
      <c r="H36" s="43">
        <f>E36+(F36+G36)/2</f>
        <v>20</v>
      </c>
      <c r="I36" s="43">
        <f>SUM(I26:I35)</f>
        <v>30</v>
      </c>
      <c r="J36" s="27"/>
      <c r="K36" s="34"/>
      <c r="L36" s="35" t="s">
        <v>55</v>
      </c>
      <c r="M36" s="36"/>
      <c r="N36" s="37"/>
      <c r="O36" s="43">
        <f>SUM(O26:O35)</f>
        <v>20</v>
      </c>
      <c r="P36" s="43">
        <f>SUM(P26:P35)</f>
        <v>0</v>
      </c>
      <c r="Q36" s="43">
        <f>SUM(Q26:Q35)</f>
        <v>0</v>
      </c>
      <c r="R36" s="43">
        <f>O36+(P36+Q36)/2</f>
        <v>20</v>
      </c>
      <c r="S36" s="43">
        <f>SUM(S26:S35)</f>
        <v>30</v>
      </c>
    </row>
    <row r="37" spans="1:19" x14ac:dyDescent="0.2">
      <c r="A37" s="6"/>
      <c r="B37" s="23" t="s">
        <v>102</v>
      </c>
      <c r="C37" s="6"/>
      <c r="D37" s="5"/>
      <c r="E37" s="6"/>
      <c r="F37" s="6"/>
      <c r="G37" s="6"/>
      <c r="H37" s="6"/>
      <c r="I37" s="44">
        <f>SUMIF(D26:D35,"=UE",I26:I35)</f>
        <v>4</v>
      </c>
      <c r="J37" s="40"/>
      <c r="K37" s="6"/>
      <c r="L37" s="23" t="s">
        <v>102</v>
      </c>
      <c r="M37" s="6"/>
      <c r="N37" s="5"/>
      <c r="O37" s="5"/>
      <c r="P37" s="5"/>
      <c r="Q37" s="5"/>
      <c r="R37" s="5"/>
      <c r="S37" s="44">
        <f>SUMIF(N26:N35,"=UE",S26:S35)</f>
        <v>5</v>
      </c>
    </row>
    <row r="38" spans="1:19" x14ac:dyDescent="0.2">
      <c r="A38" s="6"/>
      <c r="B38" s="32" t="s">
        <v>101</v>
      </c>
      <c r="C38" s="6"/>
      <c r="D38" s="5"/>
      <c r="E38" s="6"/>
      <c r="F38" s="6"/>
      <c r="G38" s="6"/>
      <c r="H38" s="6"/>
      <c r="I38" s="44">
        <f>SUMIF(C26:C35,"=S",I26:I35)</f>
        <v>6</v>
      </c>
      <c r="J38" s="40"/>
      <c r="K38" s="6"/>
      <c r="L38" s="32" t="s">
        <v>101</v>
      </c>
      <c r="M38" s="6"/>
      <c r="N38" s="5"/>
      <c r="O38" s="5"/>
      <c r="P38" s="5"/>
      <c r="Q38" s="5"/>
      <c r="R38" s="5"/>
      <c r="S38" s="44">
        <f>SUMIF(M26:M35,"=S",S26:S35)</f>
        <v>6</v>
      </c>
    </row>
    <row r="39" spans="1:19" x14ac:dyDescent="0.2">
      <c r="A39" s="6"/>
      <c r="B39" s="31" t="s">
        <v>104</v>
      </c>
      <c r="C39" s="6"/>
      <c r="D39" s="5"/>
      <c r="E39" s="6"/>
      <c r="F39" s="6"/>
      <c r="G39" s="6"/>
      <c r="H39" s="6"/>
      <c r="I39" s="44">
        <f>SUMIF(C26:C35,"=ÜS",I26:I35)</f>
        <v>3</v>
      </c>
      <c r="J39" s="40"/>
      <c r="K39" s="6"/>
      <c r="L39" s="31" t="s">
        <v>104</v>
      </c>
      <c r="M39" s="6"/>
      <c r="N39" s="5"/>
      <c r="O39" s="5"/>
      <c r="P39" s="5"/>
      <c r="Q39" s="5"/>
      <c r="R39" s="5"/>
      <c r="S39" s="44">
        <f>SUMIF(M26:M35,"=ÜS",S26:S35)</f>
        <v>3</v>
      </c>
    </row>
    <row r="40" spans="1:19" ht="20.100000000000001" customHeight="1" x14ac:dyDescent="0.2">
      <c r="A40" s="62" t="s">
        <v>14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pans="1:19" x14ac:dyDescent="0.2">
      <c r="A41" s="64" t="s">
        <v>15</v>
      </c>
      <c r="B41" s="64"/>
      <c r="C41" s="64"/>
      <c r="D41" s="64"/>
      <c r="E41" s="64"/>
      <c r="F41" s="64"/>
      <c r="G41" s="64"/>
      <c r="H41" s="64"/>
      <c r="I41" s="64"/>
      <c r="J41" s="4"/>
      <c r="K41" s="64" t="s">
        <v>16</v>
      </c>
      <c r="L41" s="64"/>
      <c r="M41" s="64"/>
      <c r="N41" s="64"/>
      <c r="O41" s="64"/>
      <c r="P41" s="64"/>
      <c r="Q41" s="64"/>
      <c r="R41" s="64"/>
      <c r="S41" s="64"/>
    </row>
    <row r="42" spans="1:19" ht="38.25" x14ac:dyDescent="0.2">
      <c r="A42" s="9" t="s">
        <v>97</v>
      </c>
      <c r="B42" s="8" t="s">
        <v>56</v>
      </c>
      <c r="C42" s="9" t="s">
        <v>57</v>
      </c>
      <c r="D42" s="11" t="s">
        <v>21</v>
      </c>
      <c r="E42" s="9" t="s">
        <v>6</v>
      </c>
      <c r="F42" s="9" t="s">
        <v>7</v>
      </c>
      <c r="G42" s="9" t="s">
        <v>8</v>
      </c>
      <c r="H42" s="26" t="s">
        <v>9</v>
      </c>
      <c r="I42" s="9" t="s">
        <v>10</v>
      </c>
      <c r="J42" s="10"/>
      <c r="K42" s="9" t="s">
        <v>97</v>
      </c>
      <c r="L42" s="8" t="s">
        <v>56</v>
      </c>
      <c r="M42" s="9" t="s">
        <v>57</v>
      </c>
      <c r="N42" s="11" t="s">
        <v>21</v>
      </c>
      <c r="O42" s="9" t="s">
        <v>6</v>
      </c>
      <c r="P42" s="9" t="s">
        <v>7</v>
      </c>
      <c r="Q42" s="9" t="s">
        <v>8</v>
      </c>
      <c r="R42" s="26" t="s">
        <v>9</v>
      </c>
      <c r="S42" s="9" t="s">
        <v>10</v>
      </c>
    </row>
    <row r="43" spans="1:19" x14ac:dyDescent="0.2">
      <c r="A43" s="6">
        <v>201</v>
      </c>
      <c r="B43" s="5" t="s">
        <v>108</v>
      </c>
      <c r="C43" s="6" t="s">
        <v>100</v>
      </c>
      <c r="D43" s="6" t="s">
        <v>54</v>
      </c>
      <c r="E43" s="6">
        <v>2</v>
      </c>
      <c r="F43" s="6">
        <v>0</v>
      </c>
      <c r="G43" s="6">
        <v>0</v>
      </c>
      <c r="H43" s="21">
        <f>E43+(F43+G43)/2</f>
        <v>2</v>
      </c>
      <c r="I43" s="6">
        <v>3</v>
      </c>
      <c r="K43" s="6">
        <v>202</v>
      </c>
      <c r="L43" s="5" t="s">
        <v>27</v>
      </c>
      <c r="M43" s="6" t="s">
        <v>100</v>
      </c>
      <c r="N43" s="6" t="s">
        <v>54</v>
      </c>
      <c r="O43" s="6">
        <v>3</v>
      </c>
      <c r="P43" s="6">
        <v>0</v>
      </c>
      <c r="Q43" s="6">
        <v>0</v>
      </c>
      <c r="R43" s="21">
        <f>O43+(P43+Q43)/2</f>
        <v>3</v>
      </c>
      <c r="S43" s="6">
        <v>4</v>
      </c>
    </row>
    <row r="44" spans="1:19" x14ac:dyDescent="0.2">
      <c r="A44" s="6">
        <v>203</v>
      </c>
      <c r="B44" s="5" t="s">
        <v>109</v>
      </c>
      <c r="C44" s="6" t="s">
        <v>100</v>
      </c>
      <c r="D44" s="6" t="s">
        <v>54</v>
      </c>
      <c r="E44" s="6">
        <v>2</v>
      </c>
      <c r="F44" s="6">
        <v>0</v>
      </c>
      <c r="G44" s="6">
        <v>0</v>
      </c>
      <c r="H44" s="21">
        <f t="shared" ref="H44:H51" si="4">E44+(F44+G44)/2</f>
        <v>2</v>
      </c>
      <c r="I44" s="6">
        <v>3</v>
      </c>
      <c r="K44" s="6">
        <v>204</v>
      </c>
      <c r="L44" s="5" t="s">
        <v>28</v>
      </c>
      <c r="M44" s="6" t="s">
        <v>100</v>
      </c>
      <c r="N44" s="6" t="s">
        <v>54</v>
      </c>
      <c r="O44" s="6">
        <v>2</v>
      </c>
      <c r="P44" s="6">
        <v>0</v>
      </c>
      <c r="Q44" s="6">
        <v>0</v>
      </c>
      <c r="R44" s="21">
        <f t="shared" ref="R44:R51" si="5">O44+(P44+Q44)/2</f>
        <v>2</v>
      </c>
      <c r="S44" s="6">
        <v>3</v>
      </c>
    </row>
    <row r="45" spans="1:19" x14ac:dyDescent="0.2">
      <c r="A45" s="6">
        <v>205</v>
      </c>
      <c r="B45" s="5" t="s">
        <v>110</v>
      </c>
      <c r="C45" s="6" t="s">
        <v>100</v>
      </c>
      <c r="D45" s="6" t="s">
        <v>54</v>
      </c>
      <c r="E45" s="6">
        <v>2</v>
      </c>
      <c r="F45" s="6">
        <v>0</v>
      </c>
      <c r="G45" s="6">
        <v>0</v>
      </c>
      <c r="H45" s="21">
        <f t="shared" si="4"/>
        <v>2</v>
      </c>
      <c r="I45" s="6">
        <v>4</v>
      </c>
      <c r="K45" s="6">
        <v>206</v>
      </c>
      <c r="L45" s="5" t="s">
        <v>29</v>
      </c>
      <c r="M45" s="6" t="s">
        <v>100</v>
      </c>
      <c r="N45" s="6" t="s">
        <v>20</v>
      </c>
      <c r="O45" s="6">
        <v>2</v>
      </c>
      <c r="P45" s="6">
        <v>0</v>
      </c>
      <c r="Q45" s="6">
        <v>0</v>
      </c>
      <c r="R45" s="21">
        <f t="shared" si="5"/>
        <v>2</v>
      </c>
      <c r="S45" s="6">
        <v>4</v>
      </c>
    </row>
    <row r="46" spans="1:19" x14ac:dyDescent="0.2">
      <c r="A46" s="6">
        <v>207</v>
      </c>
      <c r="B46" s="5" t="s">
        <v>111</v>
      </c>
      <c r="C46" s="6" t="s">
        <v>100</v>
      </c>
      <c r="D46" s="6" t="s">
        <v>54</v>
      </c>
      <c r="E46" s="6">
        <v>2</v>
      </c>
      <c r="F46" s="6">
        <v>0</v>
      </c>
      <c r="G46" s="6">
        <v>0</v>
      </c>
      <c r="H46" s="21">
        <f t="shared" si="4"/>
        <v>2</v>
      </c>
      <c r="I46" s="6">
        <v>4</v>
      </c>
      <c r="K46" s="6">
        <v>208</v>
      </c>
      <c r="L46" s="5" t="s">
        <v>30</v>
      </c>
      <c r="M46" s="6" t="s">
        <v>100</v>
      </c>
      <c r="N46" s="6" t="s">
        <v>54</v>
      </c>
      <c r="O46" s="6">
        <v>2</v>
      </c>
      <c r="P46" s="6">
        <v>0</v>
      </c>
      <c r="Q46" s="6">
        <v>0</v>
      </c>
      <c r="R46" s="21">
        <f t="shared" si="5"/>
        <v>2</v>
      </c>
      <c r="S46" s="6">
        <v>4</v>
      </c>
    </row>
    <row r="47" spans="1:19" x14ac:dyDescent="0.2">
      <c r="A47" s="6">
        <v>209</v>
      </c>
      <c r="B47" s="5" t="s">
        <v>112</v>
      </c>
      <c r="C47" s="6" t="s">
        <v>100</v>
      </c>
      <c r="D47" s="6" t="s">
        <v>20</v>
      </c>
      <c r="E47" s="6">
        <v>2</v>
      </c>
      <c r="F47" s="6">
        <v>0</v>
      </c>
      <c r="G47" s="6">
        <v>0</v>
      </c>
      <c r="H47" s="21">
        <f t="shared" si="4"/>
        <v>2</v>
      </c>
      <c r="I47" s="6">
        <v>3</v>
      </c>
      <c r="K47" s="6">
        <v>210</v>
      </c>
      <c r="L47" s="5" t="s">
        <v>31</v>
      </c>
      <c r="M47" s="6" t="s">
        <v>100</v>
      </c>
      <c r="N47" s="6" t="s">
        <v>54</v>
      </c>
      <c r="O47" s="6">
        <v>2</v>
      </c>
      <c r="P47" s="6">
        <v>0</v>
      </c>
      <c r="Q47" s="6">
        <v>0</v>
      </c>
      <c r="R47" s="21">
        <f t="shared" si="5"/>
        <v>2</v>
      </c>
      <c r="S47" s="6">
        <v>3</v>
      </c>
    </row>
    <row r="48" spans="1:19" x14ac:dyDescent="0.2">
      <c r="A48" s="6">
        <v>211</v>
      </c>
      <c r="B48" s="5" t="s">
        <v>113</v>
      </c>
      <c r="C48" s="6" t="s">
        <v>100</v>
      </c>
      <c r="D48" s="6" t="s">
        <v>54</v>
      </c>
      <c r="E48" s="6">
        <v>2</v>
      </c>
      <c r="F48" s="6">
        <v>0</v>
      </c>
      <c r="G48" s="6">
        <v>0</v>
      </c>
      <c r="H48" s="21">
        <f t="shared" si="4"/>
        <v>2</v>
      </c>
      <c r="I48" s="6">
        <v>3</v>
      </c>
      <c r="K48" s="6">
        <v>212</v>
      </c>
      <c r="L48" s="5" t="s">
        <v>32</v>
      </c>
      <c r="M48" s="6" t="s">
        <v>100</v>
      </c>
      <c r="N48" s="6" t="s">
        <v>54</v>
      </c>
      <c r="O48" s="6">
        <v>2</v>
      </c>
      <c r="P48" s="6">
        <v>0</v>
      </c>
      <c r="Q48" s="6">
        <v>0</v>
      </c>
      <c r="R48" s="21">
        <f t="shared" si="5"/>
        <v>2</v>
      </c>
      <c r="S48" s="6">
        <v>3</v>
      </c>
    </row>
    <row r="49" spans="1:19" x14ac:dyDescent="0.2">
      <c r="A49" s="14">
        <v>213</v>
      </c>
      <c r="B49" s="15" t="s">
        <v>24</v>
      </c>
      <c r="C49" s="14" t="s">
        <v>98</v>
      </c>
      <c r="D49" s="14" t="s">
        <v>54</v>
      </c>
      <c r="E49" s="14">
        <v>3</v>
      </c>
      <c r="F49" s="14">
        <v>0</v>
      </c>
      <c r="G49" s="14">
        <v>0</v>
      </c>
      <c r="H49" s="16">
        <f t="shared" si="4"/>
        <v>3</v>
      </c>
      <c r="I49" s="14">
        <v>4</v>
      </c>
      <c r="K49" s="14">
        <v>214</v>
      </c>
      <c r="L49" s="15" t="s">
        <v>114</v>
      </c>
      <c r="M49" s="14" t="s">
        <v>98</v>
      </c>
      <c r="N49" s="14" t="s">
        <v>20</v>
      </c>
      <c r="O49" s="14">
        <v>2</v>
      </c>
      <c r="P49" s="14">
        <v>0</v>
      </c>
      <c r="Q49" s="14">
        <v>0</v>
      </c>
      <c r="R49" s="16">
        <f t="shared" si="5"/>
        <v>2</v>
      </c>
      <c r="S49" s="14">
        <v>3</v>
      </c>
    </row>
    <row r="50" spans="1:19" x14ac:dyDescent="0.2">
      <c r="A50" s="14">
        <v>215</v>
      </c>
      <c r="B50" s="15" t="s">
        <v>25</v>
      </c>
      <c r="C50" s="14" t="s">
        <v>98</v>
      </c>
      <c r="D50" s="14" t="s">
        <v>54</v>
      </c>
      <c r="E50" s="14">
        <v>2</v>
      </c>
      <c r="F50" s="14">
        <v>0</v>
      </c>
      <c r="G50" s="14">
        <v>0</v>
      </c>
      <c r="H50" s="16">
        <f t="shared" si="4"/>
        <v>2</v>
      </c>
      <c r="I50" s="14">
        <v>3</v>
      </c>
      <c r="K50" s="14">
        <v>216</v>
      </c>
      <c r="L50" s="15" t="s">
        <v>115</v>
      </c>
      <c r="M50" s="14" t="s">
        <v>98</v>
      </c>
      <c r="N50" s="14" t="s">
        <v>54</v>
      </c>
      <c r="O50" s="14">
        <v>2</v>
      </c>
      <c r="P50" s="14">
        <v>0</v>
      </c>
      <c r="Q50" s="14">
        <v>0</v>
      </c>
      <c r="R50" s="16">
        <f t="shared" si="5"/>
        <v>2</v>
      </c>
      <c r="S50" s="14">
        <v>3</v>
      </c>
    </row>
    <row r="51" spans="1:19" x14ac:dyDescent="0.2">
      <c r="A51" s="28">
        <v>217</v>
      </c>
      <c r="B51" s="29" t="s">
        <v>26</v>
      </c>
      <c r="C51" s="28" t="s">
        <v>103</v>
      </c>
      <c r="D51" s="28" t="s">
        <v>20</v>
      </c>
      <c r="E51" s="28">
        <v>2</v>
      </c>
      <c r="F51" s="28">
        <v>0</v>
      </c>
      <c r="G51" s="28">
        <v>0</v>
      </c>
      <c r="H51" s="30">
        <f t="shared" si="4"/>
        <v>2</v>
      </c>
      <c r="I51" s="28">
        <v>3</v>
      </c>
      <c r="K51" s="28">
        <v>218</v>
      </c>
      <c r="L51" s="29" t="s">
        <v>33</v>
      </c>
      <c r="M51" s="28" t="s">
        <v>103</v>
      </c>
      <c r="N51" s="28" t="s">
        <v>20</v>
      </c>
      <c r="O51" s="28">
        <v>2</v>
      </c>
      <c r="P51" s="28">
        <v>0</v>
      </c>
      <c r="Q51" s="28">
        <v>0</v>
      </c>
      <c r="R51" s="30">
        <f t="shared" si="5"/>
        <v>2</v>
      </c>
      <c r="S51" s="28">
        <v>3</v>
      </c>
    </row>
    <row r="52" spans="1:19" x14ac:dyDescent="0.2">
      <c r="A52" s="34"/>
      <c r="B52" s="35" t="s">
        <v>55</v>
      </c>
      <c r="C52" s="56" t="s">
        <v>55</v>
      </c>
      <c r="D52" s="57"/>
      <c r="E52" s="43">
        <f>SUM(E43:E51)</f>
        <v>19</v>
      </c>
      <c r="F52" s="43">
        <f>SUM(F43:F51)</f>
        <v>0</v>
      </c>
      <c r="G52" s="43">
        <f>SUM(G43:G51)</f>
        <v>0</v>
      </c>
      <c r="H52" s="43">
        <f>E52+(F52+G52)/2</f>
        <v>19</v>
      </c>
      <c r="I52" s="43">
        <f>SUM(I43:I51)</f>
        <v>30</v>
      </c>
      <c r="J52" s="27"/>
      <c r="K52" s="34"/>
      <c r="L52" s="35" t="s">
        <v>55</v>
      </c>
      <c r="M52" s="36"/>
      <c r="N52" s="37"/>
      <c r="O52" s="43">
        <f>SUM(O43:O51)</f>
        <v>19</v>
      </c>
      <c r="P52" s="43">
        <f>SUM(P43:P51)</f>
        <v>0</v>
      </c>
      <c r="Q52" s="43">
        <f>SUM(Q43:Q51)</f>
        <v>0</v>
      </c>
      <c r="R52" s="43">
        <f>O52+(P52+Q52)/2</f>
        <v>19</v>
      </c>
      <c r="S52" s="43">
        <f>SUM(S43:S51)</f>
        <v>30</v>
      </c>
    </row>
    <row r="53" spans="1:19" x14ac:dyDescent="0.2">
      <c r="A53" s="6"/>
      <c r="B53" s="23" t="s">
        <v>102</v>
      </c>
      <c r="C53" s="6"/>
      <c r="D53" s="5"/>
      <c r="E53" s="6"/>
      <c r="F53" s="6"/>
      <c r="G53" s="6"/>
      <c r="H53" s="6"/>
      <c r="I53" s="44">
        <f>SUMIF(D43:D51,"=UE",I43:I51)</f>
        <v>6</v>
      </c>
      <c r="J53" s="40"/>
      <c r="K53" s="6"/>
      <c r="L53" s="23" t="s">
        <v>102</v>
      </c>
      <c r="M53" s="6"/>
      <c r="N53" s="5"/>
      <c r="O53" s="5"/>
      <c r="P53" s="5"/>
      <c r="Q53" s="5"/>
      <c r="R53" s="5"/>
      <c r="S53" s="44">
        <f>SUMIF(N43:N51,"=UE",S43:S51)</f>
        <v>10</v>
      </c>
    </row>
    <row r="54" spans="1:19" x14ac:dyDescent="0.2">
      <c r="A54" s="6"/>
      <c r="B54" s="32" t="s">
        <v>101</v>
      </c>
      <c r="C54" s="6"/>
      <c r="D54" s="5"/>
      <c r="E54" s="6"/>
      <c r="F54" s="6"/>
      <c r="G54" s="6"/>
      <c r="H54" s="6"/>
      <c r="I54" s="44">
        <f>SUMIF(C43:C51,"=S",I43:I51)</f>
        <v>7</v>
      </c>
      <c r="J54" s="40"/>
      <c r="K54" s="6"/>
      <c r="L54" s="32" t="s">
        <v>101</v>
      </c>
      <c r="M54" s="6"/>
      <c r="N54" s="5"/>
      <c r="O54" s="5"/>
      <c r="P54" s="5"/>
      <c r="Q54" s="5"/>
      <c r="R54" s="5"/>
      <c r="S54" s="44">
        <f>SUMIF(M43:M51,"=S",S43:S51)</f>
        <v>6</v>
      </c>
    </row>
    <row r="55" spans="1:19" x14ac:dyDescent="0.2">
      <c r="A55" s="6"/>
      <c r="B55" s="31" t="s">
        <v>104</v>
      </c>
      <c r="C55" s="6"/>
      <c r="D55" s="5"/>
      <c r="E55" s="6"/>
      <c r="F55" s="6"/>
      <c r="G55" s="6"/>
      <c r="H55" s="6"/>
      <c r="I55" s="44">
        <f>SUMIF(C43:C51,"=ÜS",I43:I51)</f>
        <v>3</v>
      </c>
      <c r="J55" s="40"/>
      <c r="K55" s="6"/>
      <c r="L55" s="31" t="s">
        <v>104</v>
      </c>
      <c r="M55" s="6"/>
      <c r="N55" s="5"/>
      <c r="O55" s="5"/>
      <c r="P55" s="5"/>
      <c r="Q55" s="5"/>
      <c r="R55" s="5"/>
      <c r="S55" s="44">
        <f>SUMIF(M43:M51,"=ÜS",S43:S51)</f>
        <v>3</v>
      </c>
    </row>
    <row r="56" spans="1:19" ht="20.100000000000001" customHeight="1" x14ac:dyDescent="0.2">
      <c r="A56" s="62" t="s">
        <v>17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spans="1:19" x14ac:dyDescent="0.2">
      <c r="A57" s="64" t="s">
        <v>18</v>
      </c>
      <c r="B57" s="64"/>
      <c r="C57" s="64"/>
      <c r="D57" s="64"/>
      <c r="E57" s="64"/>
      <c r="F57" s="64"/>
      <c r="G57" s="64"/>
      <c r="H57" s="64"/>
      <c r="I57" s="64"/>
      <c r="J57" s="4"/>
      <c r="K57" s="64" t="s">
        <v>19</v>
      </c>
      <c r="L57" s="64"/>
      <c r="M57" s="64"/>
      <c r="N57" s="64"/>
      <c r="O57" s="64"/>
      <c r="P57" s="64"/>
      <c r="Q57" s="64"/>
      <c r="R57" s="64"/>
      <c r="S57" s="64"/>
    </row>
    <row r="58" spans="1:19" ht="38.25" x14ac:dyDescent="0.2">
      <c r="A58" s="9" t="s">
        <v>97</v>
      </c>
      <c r="B58" s="8" t="s">
        <v>56</v>
      </c>
      <c r="C58" s="9" t="s">
        <v>57</v>
      </c>
      <c r="D58" s="11" t="s">
        <v>21</v>
      </c>
      <c r="E58" s="9" t="s">
        <v>6</v>
      </c>
      <c r="F58" s="9" t="s">
        <v>7</v>
      </c>
      <c r="G58" s="9" t="s">
        <v>8</v>
      </c>
      <c r="H58" s="26" t="s">
        <v>9</v>
      </c>
      <c r="I58" s="9" t="s">
        <v>10</v>
      </c>
      <c r="J58" s="10"/>
      <c r="K58" s="9" t="s">
        <v>97</v>
      </c>
      <c r="L58" s="8" t="s">
        <v>56</v>
      </c>
      <c r="M58" s="9" t="s">
        <v>57</v>
      </c>
      <c r="N58" s="11" t="s">
        <v>21</v>
      </c>
      <c r="O58" s="9" t="s">
        <v>6</v>
      </c>
      <c r="P58" s="9" t="s">
        <v>7</v>
      </c>
      <c r="Q58" s="9" t="s">
        <v>8</v>
      </c>
      <c r="R58" s="26" t="s">
        <v>9</v>
      </c>
      <c r="S58" s="9" t="s">
        <v>10</v>
      </c>
    </row>
    <row r="59" spans="1:19" x14ac:dyDescent="0.2">
      <c r="A59" s="6">
        <v>201</v>
      </c>
      <c r="B59" s="5" t="s">
        <v>34</v>
      </c>
      <c r="C59" s="6" t="s">
        <v>100</v>
      </c>
      <c r="D59" s="6" t="s">
        <v>54</v>
      </c>
      <c r="E59" s="6">
        <v>3</v>
      </c>
      <c r="F59" s="6">
        <v>0</v>
      </c>
      <c r="G59" s="6">
        <v>0</v>
      </c>
      <c r="H59" s="21">
        <f>E59+(F59+G59)/2</f>
        <v>3</v>
      </c>
      <c r="I59" s="6">
        <v>4</v>
      </c>
      <c r="K59" s="6">
        <v>202</v>
      </c>
      <c r="L59" s="5" t="s">
        <v>41</v>
      </c>
      <c r="M59" s="6" t="s">
        <v>100</v>
      </c>
      <c r="N59" s="6" t="s">
        <v>54</v>
      </c>
      <c r="O59" s="6">
        <v>3</v>
      </c>
      <c r="P59" s="6">
        <v>0</v>
      </c>
      <c r="Q59" s="6">
        <v>0</v>
      </c>
      <c r="R59" s="21">
        <f>O59+(P59+Q59)/2</f>
        <v>3</v>
      </c>
      <c r="S59" s="6">
        <v>4</v>
      </c>
    </row>
    <row r="60" spans="1:19" x14ac:dyDescent="0.2">
      <c r="A60" s="6">
        <v>203</v>
      </c>
      <c r="B60" s="5" t="s">
        <v>35</v>
      </c>
      <c r="C60" s="6" t="s">
        <v>100</v>
      </c>
      <c r="D60" s="6" t="s">
        <v>54</v>
      </c>
      <c r="E60" s="6">
        <v>2</v>
      </c>
      <c r="F60" s="6">
        <v>0</v>
      </c>
      <c r="G60" s="6">
        <v>0</v>
      </c>
      <c r="H60" s="21">
        <f t="shared" ref="H60:H67" si="6">E60+(F60+G60)/2</f>
        <v>2</v>
      </c>
      <c r="I60" s="6">
        <v>3</v>
      </c>
      <c r="K60" s="6">
        <v>204</v>
      </c>
      <c r="L60" s="5" t="s">
        <v>42</v>
      </c>
      <c r="M60" s="6" t="s">
        <v>100</v>
      </c>
      <c r="N60" s="6" t="s">
        <v>54</v>
      </c>
      <c r="O60" s="6">
        <v>2</v>
      </c>
      <c r="P60" s="6">
        <v>0</v>
      </c>
      <c r="Q60" s="6">
        <v>0</v>
      </c>
      <c r="R60" s="21">
        <f t="shared" ref="R60:R67" si="7">O60+(P60+Q60)/2</f>
        <v>2</v>
      </c>
      <c r="S60" s="6">
        <v>3</v>
      </c>
    </row>
    <row r="61" spans="1:19" x14ac:dyDescent="0.2">
      <c r="A61" s="6">
        <v>205</v>
      </c>
      <c r="B61" s="5" t="s">
        <v>36</v>
      </c>
      <c r="C61" s="6" t="s">
        <v>100</v>
      </c>
      <c r="D61" s="6" t="s">
        <v>54</v>
      </c>
      <c r="E61" s="6">
        <v>2</v>
      </c>
      <c r="F61" s="6">
        <v>0</v>
      </c>
      <c r="G61" s="6">
        <v>0</v>
      </c>
      <c r="H61" s="21">
        <f t="shared" si="6"/>
        <v>2</v>
      </c>
      <c r="I61" s="6">
        <v>4</v>
      </c>
      <c r="K61" s="6">
        <v>206</v>
      </c>
      <c r="L61" s="5" t="s">
        <v>43</v>
      </c>
      <c r="M61" s="6" t="s">
        <v>100</v>
      </c>
      <c r="N61" s="6" t="s">
        <v>20</v>
      </c>
      <c r="O61" s="6">
        <v>2</v>
      </c>
      <c r="P61" s="6">
        <v>0</v>
      </c>
      <c r="Q61" s="6">
        <v>0</v>
      </c>
      <c r="R61" s="21">
        <f t="shared" si="7"/>
        <v>2</v>
      </c>
      <c r="S61" s="6">
        <v>4</v>
      </c>
    </row>
    <row r="62" spans="1:19" x14ac:dyDescent="0.2">
      <c r="A62" s="6">
        <v>207</v>
      </c>
      <c r="B62" s="5" t="s">
        <v>37</v>
      </c>
      <c r="C62" s="6" t="s">
        <v>100</v>
      </c>
      <c r="D62" s="6" t="s">
        <v>54</v>
      </c>
      <c r="E62" s="6">
        <v>2</v>
      </c>
      <c r="F62" s="6">
        <v>0</v>
      </c>
      <c r="G62" s="6">
        <v>0</v>
      </c>
      <c r="H62" s="21">
        <f t="shared" si="6"/>
        <v>2</v>
      </c>
      <c r="I62" s="6">
        <v>4</v>
      </c>
      <c r="K62" s="6">
        <v>208</v>
      </c>
      <c r="L62" s="5" t="s">
        <v>44</v>
      </c>
      <c r="M62" s="6" t="s">
        <v>100</v>
      </c>
      <c r="N62" s="6" t="s">
        <v>54</v>
      </c>
      <c r="O62" s="6">
        <v>2</v>
      </c>
      <c r="P62" s="6">
        <v>0</v>
      </c>
      <c r="Q62" s="6">
        <v>0</v>
      </c>
      <c r="R62" s="21">
        <f t="shared" si="7"/>
        <v>2</v>
      </c>
      <c r="S62" s="6">
        <v>4</v>
      </c>
    </row>
    <row r="63" spans="1:19" x14ac:dyDescent="0.2">
      <c r="A63" s="6">
        <v>209</v>
      </c>
      <c r="B63" s="5" t="s">
        <v>38</v>
      </c>
      <c r="C63" s="6" t="s">
        <v>100</v>
      </c>
      <c r="D63" s="6" t="s">
        <v>20</v>
      </c>
      <c r="E63" s="6">
        <v>2</v>
      </c>
      <c r="F63" s="6">
        <v>0</v>
      </c>
      <c r="G63" s="6">
        <v>0</v>
      </c>
      <c r="H63" s="21">
        <f t="shared" si="6"/>
        <v>2</v>
      </c>
      <c r="I63" s="6">
        <v>3</v>
      </c>
      <c r="K63" s="6">
        <v>210</v>
      </c>
      <c r="L63" s="5" t="s">
        <v>45</v>
      </c>
      <c r="M63" s="6" t="s">
        <v>100</v>
      </c>
      <c r="N63" s="6" t="s">
        <v>54</v>
      </c>
      <c r="O63" s="6">
        <v>2</v>
      </c>
      <c r="P63" s="6">
        <v>0</v>
      </c>
      <c r="Q63" s="6">
        <v>0</v>
      </c>
      <c r="R63" s="21">
        <f t="shared" si="7"/>
        <v>2</v>
      </c>
      <c r="S63" s="6">
        <v>3</v>
      </c>
    </row>
    <row r="64" spans="1:19" x14ac:dyDescent="0.2">
      <c r="A64" s="6">
        <v>211</v>
      </c>
      <c r="B64" s="5" t="s">
        <v>39</v>
      </c>
      <c r="C64" s="6" t="s">
        <v>100</v>
      </c>
      <c r="D64" s="6" t="s">
        <v>54</v>
      </c>
      <c r="E64" s="6">
        <v>2</v>
      </c>
      <c r="F64" s="6">
        <v>0</v>
      </c>
      <c r="G64" s="6">
        <v>0</v>
      </c>
      <c r="H64" s="21">
        <f t="shared" si="6"/>
        <v>2</v>
      </c>
      <c r="I64" s="6">
        <v>3</v>
      </c>
      <c r="K64" s="6">
        <v>212</v>
      </c>
      <c r="L64" s="5" t="s">
        <v>46</v>
      </c>
      <c r="M64" s="6" t="s">
        <v>100</v>
      </c>
      <c r="N64" s="6" t="s">
        <v>54</v>
      </c>
      <c r="O64" s="6">
        <v>2</v>
      </c>
      <c r="P64" s="6">
        <v>0</v>
      </c>
      <c r="Q64" s="6">
        <v>0</v>
      </c>
      <c r="R64" s="21">
        <f t="shared" si="7"/>
        <v>2</v>
      </c>
      <c r="S64" s="6">
        <v>3</v>
      </c>
    </row>
    <row r="65" spans="1:19" x14ac:dyDescent="0.2">
      <c r="A65" s="6">
        <v>213</v>
      </c>
      <c r="B65" s="5" t="s">
        <v>40</v>
      </c>
      <c r="C65" s="6" t="s">
        <v>100</v>
      </c>
      <c r="D65" s="6" t="s">
        <v>54</v>
      </c>
      <c r="E65" s="6">
        <v>2</v>
      </c>
      <c r="F65" s="6">
        <v>0</v>
      </c>
      <c r="G65" s="6">
        <v>0</v>
      </c>
      <c r="H65" s="21">
        <f t="shared" si="6"/>
        <v>2</v>
      </c>
      <c r="I65" s="6">
        <v>3</v>
      </c>
      <c r="K65" s="14">
        <v>214</v>
      </c>
      <c r="L65" s="15" t="s">
        <v>118</v>
      </c>
      <c r="M65" s="14" t="s">
        <v>98</v>
      </c>
      <c r="N65" s="14" t="s">
        <v>20</v>
      </c>
      <c r="O65" s="14">
        <v>2</v>
      </c>
      <c r="P65" s="14">
        <v>0</v>
      </c>
      <c r="Q65" s="14">
        <v>0</v>
      </c>
      <c r="R65" s="16">
        <f t="shared" si="7"/>
        <v>2</v>
      </c>
      <c r="S65" s="14">
        <v>3</v>
      </c>
    </row>
    <row r="66" spans="1:19" x14ac:dyDescent="0.2">
      <c r="A66" s="14">
        <v>215</v>
      </c>
      <c r="B66" s="15" t="s">
        <v>116</v>
      </c>
      <c r="C66" s="14" t="s">
        <v>98</v>
      </c>
      <c r="D66" s="14" t="s">
        <v>54</v>
      </c>
      <c r="E66" s="14">
        <v>2</v>
      </c>
      <c r="F66" s="14">
        <v>0</v>
      </c>
      <c r="G66" s="14">
        <v>0</v>
      </c>
      <c r="H66" s="16">
        <f t="shared" si="6"/>
        <v>2</v>
      </c>
      <c r="I66" s="14">
        <v>3</v>
      </c>
      <c r="K66" s="14">
        <v>216</v>
      </c>
      <c r="L66" s="15" t="s">
        <v>119</v>
      </c>
      <c r="M66" s="14" t="s">
        <v>98</v>
      </c>
      <c r="N66" s="14" t="s">
        <v>54</v>
      </c>
      <c r="O66" s="14">
        <v>2</v>
      </c>
      <c r="P66" s="14">
        <v>0</v>
      </c>
      <c r="Q66" s="14">
        <v>0</v>
      </c>
      <c r="R66" s="16">
        <f t="shared" si="7"/>
        <v>2</v>
      </c>
      <c r="S66" s="14">
        <v>3</v>
      </c>
    </row>
    <row r="67" spans="1:19" x14ac:dyDescent="0.2">
      <c r="A67" s="28">
        <v>217</v>
      </c>
      <c r="B67" s="29" t="s">
        <v>117</v>
      </c>
      <c r="C67" s="28" t="s">
        <v>103</v>
      </c>
      <c r="D67" s="28" t="s">
        <v>20</v>
      </c>
      <c r="E67" s="28">
        <v>2</v>
      </c>
      <c r="F67" s="28">
        <v>0</v>
      </c>
      <c r="G67" s="28">
        <v>0</v>
      </c>
      <c r="H67" s="30">
        <f t="shared" si="6"/>
        <v>2</v>
      </c>
      <c r="I67" s="28">
        <v>3</v>
      </c>
      <c r="K67" s="28">
        <v>218</v>
      </c>
      <c r="L67" s="29" t="s">
        <v>47</v>
      </c>
      <c r="M67" s="28" t="s">
        <v>103</v>
      </c>
      <c r="N67" s="28" t="s">
        <v>20</v>
      </c>
      <c r="O67" s="28">
        <v>2</v>
      </c>
      <c r="P67" s="28">
        <v>0</v>
      </c>
      <c r="Q67" s="28">
        <v>0</v>
      </c>
      <c r="R67" s="30">
        <f t="shared" si="7"/>
        <v>2</v>
      </c>
      <c r="S67" s="28">
        <v>3</v>
      </c>
    </row>
    <row r="68" spans="1:19" x14ac:dyDescent="0.2">
      <c r="A68" s="34"/>
      <c r="B68" s="35" t="s">
        <v>55</v>
      </c>
      <c r="C68" s="56" t="s">
        <v>55</v>
      </c>
      <c r="D68" s="57"/>
      <c r="E68" s="43">
        <f>SUM(E59:E67)</f>
        <v>19</v>
      </c>
      <c r="F68" s="43">
        <f>SUM(F59:F67)</f>
        <v>0</v>
      </c>
      <c r="G68" s="43">
        <f>SUM(G59:G67)</f>
        <v>0</v>
      </c>
      <c r="H68" s="43">
        <f>E68+(F68+G68)/2</f>
        <v>19</v>
      </c>
      <c r="I68" s="43">
        <f>SUM(I59:I67)</f>
        <v>30</v>
      </c>
      <c r="J68" s="27"/>
      <c r="K68" s="34"/>
      <c r="L68" s="35" t="s">
        <v>55</v>
      </c>
      <c r="M68" s="36"/>
      <c r="N68" s="37"/>
      <c r="O68" s="43">
        <f>SUM(O59:O67)</f>
        <v>19</v>
      </c>
      <c r="P68" s="43">
        <f>SUM(P59:P67)</f>
        <v>0</v>
      </c>
      <c r="Q68" s="43">
        <f>SUM(Q59:Q67)</f>
        <v>0</v>
      </c>
      <c r="R68" s="43">
        <f>O68+(P68+Q68)/2</f>
        <v>19</v>
      </c>
      <c r="S68" s="43">
        <f>SUM(S59:S67)</f>
        <v>30</v>
      </c>
    </row>
    <row r="69" spans="1:19" x14ac:dyDescent="0.2">
      <c r="A69" s="6"/>
      <c r="B69" s="23" t="s">
        <v>102</v>
      </c>
      <c r="C69" s="6"/>
      <c r="D69" s="5"/>
      <c r="E69" s="6"/>
      <c r="F69" s="6"/>
      <c r="G69" s="6"/>
      <c r="H69" s="6"/>
      <c r="I69" s="44">
        <f>SUMIF(D59:D67,"=UE",I59:I67)</f>
        <v>6</v>
      </c>
      <c r="J69" s="40"/>
      <c r="K69" s="6"/>
      <c r="L69" s="23" t="s">
        <v>102</v>
      </c>
      <c r="M69" s="6"/>
      <c r="N69" s="5"/>
      <c r="O69" s="5"/>
      <c r="P69" s="5"/>
      <c r="Q69" s="5"/>
      <c r="R69" s="5"/>
      <c r="S69" s="44">
        <f>SUMIF(N59:N67,"=UE",S59:S67)</f>
        <v>10</v>
      </c>
    </row>
    <row r="70" spans="1:19" x14ac:dyDescent="0.2">
      <c r="A70" s="6"/>
      <c r="B70" s="32" t="s">
        <v>101</v>
      </c>
      <c r="C70" s="6"/>
      <c r="D70" s="5"/>
      <c r="E70" s="6"/>
      <c r="F70" s="6"/>
      <c r="G70" s="6"/>
      <c r="H70" s="6"/>
      <c r="I70" s="44">
        <f>SUMIF(C59:C67,"=S",I59:I67)</f>
        <v>3</v>
      </c>
      <c r="J70" s="40"/>
      <c r="K70" s="6"/>
      <c r="L70" s="32" t="s">
        <v>101</v>
      </c>
      <c r="M70" s="6"/>
      <c r="N70" s="5"/>
      <c r="O70" s="5"/>
      <c r="P70" s="5"/>
      <c r="Q70" s="5"/>
      <c r="R70" s="5"/>
      <c r="S70" s="44">
        <f>SUMIF(M59:M67,"=S",S59:S67)</f>
        <v>6</v>
      </c>
    </row>
    <row r="71" spans="1:19" x14ac:dyDescent="0.2">
      <c r="A71" s="6"/>
      <c r="B71" s="31" t="s">
        <v>104</v>
      </c>
      <c r="C71" s="6"/>
      <c r="D71" s="5"/>
      <c r="E71" s="6"/>
      <c r="F71" s="6"/>
      <c r="G71" s="6"/>
      <c r="H71" s="6"/>
      <c r="I71" s="44">
        <f>SUMIF(C59:C67,"=ÜS",I59:I67)</f>
        <v>3</v>
      </c>
      <c r="J71" s="40"/>
      <c r="K71" s="6"/>
      <c r="L71" s="31" t="s">
        <v>104</v>
      </c>
      <c r="M71" s="6"/>
      <c r="N71" s="5"/>
      <c r="O71" s="5"/>
      <c r="P71" s="5"/>
      <c r="Q71" s="5"/>
      <c r="R71" s="5"/>
      <c r="S71" s="44">
        <f>SUMIF(M59:M67,"=ÜS",S59:S67)</f>
        <v>3</v>
      </c>
    </row>
  </sheetData>
  <mergeCells count="26">
    <mergeCell ref="A1:S1"/>
    <mergeCell ref="A2:S2"/>
    <mergeCell ref="A3:S3"/>
    <mergeCell ref="A5:D5"/>
    <mergeCell ref="E5:F5"/>
    <mergeCell ref="G5:H5"/>
    <mergeCell ref="J5:S5"/>
    <mergeCell ref="A41:I41"/>
    <mergeCell ref="K41:S41"/>
    <mergeCell ref="A6:B6"/>
    <mergeCell ref="D6:J6"/>
    <mergeCell ref="L6:Q6"/>
    <mergeCell ref="R6:S6"/>
    <mergeCell ref="A7:S7"/>
    <mergeCell ref="A8:I8"/>
    <mergeCell ref="K8:S8"/>
    <mergeCell ref="A23:S23"/>
    <mergeCell ref="A24:I24"/>
    <mergeCell ref="K24:S24"/>
    <mergeCell ref="C36:D36"/>
    <mergeCell ref="A40:S40"/>
    <mergeCell ref="C52:D52"/>
    <mergeCell ref="A56:S56"/>
    <mergeCell ref="A57:I57"/>
    <mergeCell ref="K57:S57"/>
    <mergeCell ref="C68:D68"/>
  </mergeCells>
  <dataValidations count="4">
    <dataValidation type="list" allowBlank="1" showInputMessage="1" showErrorMessage="1" sqref="N10:N18 D26:D35 N26:N35 D43:D51 N43:N51 D59:D67 N59:N67">
      <formula1>$V$10:$V$13</formula1>
    </dataValidation>
    <dataValidation type="list" allowBlank="1" showInputMessage="1" showErrorMessage="1" sqref="M10:M18 C26:C35 M26:M35 C43:C51 M43:M51 C59:C67 M59:M67">
      <formula1>$U$10:$U$14</formula1>
    </dataValidation>
    <dataValidation type="list" allowBlank="1" showInputMessage="1" showErrorMessage="1" sqref="D10:D18">
      <formula1>$V$9:$V$13</formula1>
    </dataValidation>
    <dataValidation type="list" allowBlank="1" showInputMessage="1" showErrorMessage="1" sqref="C10:C18">
      <formula1>$U$10:$U$15</formula1>
    </dataValidation>
  </dataValidations>
  <pageMargins left="0.39370078740157483" right="0.23622047244094491" top="0.35433070866141736" bottom="0.15748031496062992" header="0.11811023622047245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9"/>
  <sheetViews>
    <sheetView zoomScale="98" zoomScaleNormal="98" workbookViewId="0">
      <selection activeCell="V4" sqref="V4"/>
    </sheetView>
  </sheetViews>
  <sheetFormatPr defaultColWidth="9.140625" defaultRowHeight="12.75" x14ac:dyDescent="0.2"/>
  <cols>
    <col min="1" max="1" width="5.5703125" style="7" customWidth="1"/>
    <col min="2" max="2" width="30.5703125" style="1" customWidth="1"/>
    <col min="3" max="3" width="4.5703125" style="7" customWidth="1"/>
    <col min="4" max="4" width="6.5703125" style="1" customWidth="1"/>
    <col min="5" max="8" width="3.5703125" style="7" customWidth="1"/>
    <col min="9" max="9" width="5.5703125" style="7" customWidth="1"/>
    <col min="10" max="10" width="2.5703125" style="1" customWidth="1"/>
    <col min="11" max="11" width="5.5703125" style="7" customWidth="1"/>
    <col min="12" max="12" width="30.5703125" style="1" customWidth="1"/>
    <col min="13" max="13" width="4.5703125" style="7" customWidth="1"/>
    <col min="14" max="14" width="6.5703125" style="1" customWidth="1"/>
    <col min="15" max="18" width="3.5703125" style="1" customWidth="1"/>
    <col min="19" max="19" width="5.5703125" style="1" customWidth="1"/>
    <col min="20" max="20" width="9.140625" style="1"/>
    <col min="21" max="21" width="8.5703125" style="1" customWidth="1"/>
    <col min="22" max="16384" width="9.140625" style="1"/>
  </cols>
  <sheetData>
    <row r="1" spans="1:22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2" x14ac:dyDescent="0.2">
      <c r="A2" s="62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2" x14ac:dyDescent="0.2">
      <c r="A3" s="62" t="s">
        <v>23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2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2" s="3" customFormat="1" ht="15.75" customHeight="1" x14ac:dyDescent="0.25">
      <c r="A5" s="66" t="s">
        <v>1</v>
      </c>
      <c r="B5" s="67"/>
      <c r="C5" s="67"/>
      <c r="D5" s="67"/>
      <c r="E5" s="68">
        <f>H19+R19+H36+R36+H52+R52+H68+R68+H86+R86</f>
        <v>182</v>
      </c>
      <c r="F5" s="68"/>
      <c r="G5" s="69" t="s">
        <v>2</v>
      </c>
      <c r="H5" s="69"/>
      <c r="I5" s="38">
        <f>I19+S19+I36+S36+I52+S52+I68+S68+I86+S86</f>
        <v>300</v>
      </c>
      <c r="J5" s="70" t="s">
        <v>53</v>
      </c>
      <c r="K5" s="70"/>
      <c r="L5" s="70"/>
      <c r="M5" s="70"/>
      <c r="N5" s="70"/>
      <c r="O5" s="70"/>
      <c r="P5" s="70"/>
      <c r="Q5" s="70"/>
      <c r="R5" s="70"/>
      <c r="S5" s="71"/>
    </row>
    <row r="6" spans="1:22" ht="14.45" customHeight="1" x14ac:dyDescent="0.2">
      <c r="A6" s="61" t="s">
        <v>107</v>
      </c>
      <c r="B6" s="58"/>
      <c r="C6" s="39">
        <f>I22+S22+I39+S39+I55+S55+I71+S71+I89+S89</f>
        <v>24</v>
      </c>
      <c r="D6" s="58" t="s">
        <v>106</v>
      </c>
      <c r="E6" s="58"/>
      <c r="F6" s="58"/>
      <c r="G6" s="58"/>
      <c r="H6" s="58"/>
      <c r="I6" s="58"/>
      <c r="J6" s="58"/>
      <c r="K6" s="39">
        <f>((I21+S21+I38+S38+I22+S22+I39+S39+I54+I55+S54+S55+I70+I71+S70+S71+I88+I89+S88+S89)/I5*100)</f>
        <v>26</v>
      </c>
      <c r="L6" s="58" t="s">
        <v>105</v>
      </c>
      <c r="M6" s="58"/>
      <c r="N6" s="58"/>
      <c r="O6" s="58"/>
      <c r="P6" s="58"/>
      <c r="Q6" s="58"/>
      <c r="R6" s="59">
        <f>((I20+S20+I37+S37+I53+S53+I69+S69+I87+S87)/I5)*100</f>
        <v>26</v>
      </c>
      <c r="S6" s="60"/>
    </row>
    <row r="7" spans="1:22" ht="20.100000000000001" customHeight="1" x14ac:dyDescent="0.2">
      <c r="A7" s="62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22" x14ac:dyDescent="0.2">
      <c r="A8" s="64" t="s">
        <v>4</v>
      </c>
      <c r="B8" s="64"/>
      <c r="C8" s="64"/>
      <c r="D8" s="64"/>
      <c r="E8" s="64"/>
      <c r="F8" s="64"/>
      <c r="G8" s="64"/>
      <c r="H8" s="64"/>
      <c r="I8" s="64"/>
      <c r="J8" s="4"/>
      <c r="K8" s="64" t="s">
        <v>5</v>
      </c>
      <c r="L8" s="64"/>
      <c r="M8" s="64"/>
      <c r="N8" s="64"/>
      <c r="O8" s="64"/>
      <c r="P8" s="64"/>
      <c r="Q8" s="64"/>
      <c r="R8" s="64"/>
      <c r="S8" s="64"/>
    </row>
    <row r="9" spans="1:22" s="3" customFormat="1" ht="29.25" customHeight="1" x14ac:dyDescent="0.25">
      <c r="A9" s="9" t="s">
        <v>97</v>
      </c>
      <c r="B9" s="8" t="s">
        <v>56</v>
      </c>
      <c r="C9" s="9" t="s">
        <v>57</v>
      </c>
      <c r="D9" s="11" t="s">
        <v>21</v>
      </c>
      <c r="E9" s="9" t="s">
        <v>6</v>
      </c>
      <c r="F9" s="9" t="s">
        <v>7</v>
      </c>
      <c r="G9" s="9" t="s">
        <v>8</v>
      </c>
      <c r="H9" s="25" t="s">
        <v>9</v>
      </c>
      <c r="I9" s="9" t="s">
        <v>10</v>
      </c>
      <c r="J9" s="10"/>
      <c r="K9" s="9" t="s">
        <v>97</v>
      </c>
      <c r="L9" s="8" t="s">
        <v>56</v>
      </c>
      <c r="M9" s="9" t="s">
        <v>57</v>
      </c>
      <c r="N9" s="11" t="s">
        <v>21</v>
      </c>
      <c r="O9" s="9" t="s">
        <v>6</v>
      </c>
      <c r="P9" s="9" t="s">
        <v>7</v>
      </c>
      <c r="Q9" s="9" t="s">
        <v>8</v>
      </c>
      <c r="R9" s="25" t="s">
        <v>9</v>
      </c>
      <c r="S9" s="9" t="s">
        <v>10</v>
      </c>
      <c r="U9" s="41" t="s">
        <v>58</v>
      </c>
      <c r="V9" s="41" t="s">
        <v>21</v>
      </c>
    </row>
    <row r="10" spans="1:22" x14ac:dyDescent="0.2">
      <c r="A10" s="6">
        <v>101</v>
      </c>
      <c r="B10" s="5" t="s">
        <v>59</v>
      </c>
      <c r="C10" s="6" t="s">
        <v>100</v>
      </c>
      <c r="D10" s="6" t="s">
        <v>54</v>
      </c>
      <c r="E10" s="6">
        <v>2</v>
      </c>
      <c r="F10" s="6">
        <v>0</v>
      </c>
      <c r="G10" s="6">
        <v>0</v>
      </c>
      <c r="H10" s="21">
        <f>E10+(F10+G10)/2</f>
        <v>2</v>
      </c>
      <c r="I10" s="6">
        <v>4</v>
      </c>
      <c r="K10" s="6">
        <v>102</v>
      </c>
      <c r="L10" s="5" t="s">
        <v>68</v>
      </c>
      <c r="M10" s="6" t="s">
        <v>100</v>
      </c>
      <c r="N10" s="6" t="s">
        <v>54</v>
      </c>
      <c r="O10" s="6">
        <v>2</v>
      </c>
      <c r="P10" s="6">
        <v>0</v>
      </c>
      <c r="Q10" s="6">
        <v>0</v>
      </c>
      <c r="R10" s="21">
        <f>O10+(P10+Q10)/2</f>
        <v>2</v>
      </c>
      <c r="S10" s="6">
        <v>4</v>
      </c>
      <c r="U10" s="42" t="s">
        <v>100</v>
      </c>
      <c r="V10" s="42" t="s">
        <v>54</v>
      </c>
    </row>
    <row r="11" spans="1:22" x14ac:dyDescent="0.2">
      <c r="A11" s="6">
        <v>103</v>
      </c>
      <c r="B11" s="5" t="s">
        <v>60</v>
      </c>
      <c r="C11" s="6" t="s">
        <v>100</v>
      </c>
      <c r="D11" s="6" t="s">
        <v>20</v>
      </c>
      <c r="E11" s="6">
        <v>2</v>
      </c>
      <c r="F11" s="6">
        <v>0</v>
      </c>
      <c r="G11" s="6">
        <v>0</v>
      </c>
      <c r="H11" s="21">
        <f t="shared" ref="H11:H18" si="0">E11+(F11+G11)/2</f>
        <v>2</v>
      </c>
      <c r="I11" s="6">
        <v>5</v>
      </c>
      <c r="K11" s="6">
        <v>104</v>
      </c>
      <c r="L11" s="5" t="s">
        <v>69</v>
      </c>
      <c r="M11" s="6" t="s">
        <v>100</v>
      </c>
      <c r="N11" s="6" t="s">
        <v>54</v>
      </c>
      <c r="O11" s="6">
        <v>2</v>
      </c>
      <c r="P11" s="6">
        <v>0</v>
      </c>
      <c r="Q11" s="6">
        <v>0</v>
      </c>
      <c r="R11" s="21">
        <f t="shared" ref="R11:R19" si="1">O11+(P11+Q11)/2</f>
        <v>2</v>
      </c>
      <c r="S11" s="6">
        <v>3</v>
      </c>
      <c r="U11" s="42" t="s">
        <v>98</v>
      </c>
      <c r="V11" s="42" t="s">
        <v>20</v>
      </c>
    </row>
    <row r="12" spans="1:22" x14ac:dyDescent="0.2">
      <c r="A12" s="6">
        <v>105</v>
      </c>
      <c r="B12" s="5" t="s">
        <v>61</v>
      </c>
      <c r="C12" s="6" t="s">
        <v>100</v>
      </c>
      <c r="D12" s="6" t="s">
        <v>54</v>
      </c>
      <c r="E12" s="6">
        <v>2</v>
      </c>
      <c r="F12" s="6">
        <v>0</v>
      </c>
      <c r="G12" s="6">
        <v>0</v>
      </c>
      <c r="H12" s="21">
        <f t="shared" si="0"/>
        <v>2</v>
      </c>
      <c r="I12" s="6">
        <v>4</v>
      </c>
      <c r="K12" s="6">
        <v>106</v>
      </c>
      <c r="L12" s="5" t="s">
        <v>70</v>
      </c>
      <c r="M12" s="6" t="s">
        <v>100</v>
      </c>
      <c r="N12" s="6" t="s">
        <v>20</v>
      </c>
      <c r="O12" s="6">
        <v>2</v>
      </c>
      <c r="P12" s="6">
        <v>0</v>
      </c>
      <c r="Q12" s="6">
        <v>0</v>
      </c>
      <c r="R12" s="21">
        <f t="shared" si="1"/>
        <v>2</v>
      </c>
      <c r="S12" s="6">
        <v>4</v>
      </c>
      <c r="U12" s="42" t="s">
        <v>99</v>
      </c>
      <c r="V12" s="42"/>
    </row>
    <row r="13" spans="1:22" x14ac:dyDescent="0.2">
      <c r="A13" s="6">
        <v>107</v>
      </c>
      <c r="B13" s="5" t="s">
        <v>62</v>
      </c>
      <c r="C13" s="6" t="s">
        <v>100</v>
      </c>
      <c r="D13" s="6" t="s">
        <v>54</v>
      </c>
      <c r="E13" s="6">
        <v>2</v>
      </c>
      <c r="F13" s="6">
        <v>0</v>
      </c>
      <c r="G13" s="6">
        <v>0</v>
      </c>
      <c r="H13" s="21">
        <f t="shared" si="0"/>
        <v>2</v>
      </c>
      <c r="I13" s="6">
        <v>4</v>
      </c>
      <c r="K13" s="6">
        <v>108</v>
      </c>
      <c r="L13" s="5" t="s">
        <v>71</v>
      </c>
      <c r="M13" s="6" t="s">
        <v>100</v>
      </c>
      <c r="N13" s="6" t="s">
        <v>54</v>
      </c>
      <c r="O13" s="6">
        <v>2</v>
      </c>
      <c r="P13" s="6">
        <v>0</v>
      </c>
      <c r="Q13" s="6">
        <v>0</v>
      </c>
      <c r="R13" s="21">
        <f t="shared" si="1"/>
        <v>2</v>
      </c>
      <c r="S13" s="6">
        <v>4</v>
      </c>
      <c r="U13" s="42" t="s">
        <v>103</v>
      </c>
      <c r="V13" s="42"/>
    </row>
    <row r="14" spans="1:22" x14ac:dyDescent="0.2">
      <c r="A14" s="6">
        <v>109</v>
      </c>
      <c r="B14" s="5" t="s">
        <v>63</v>
      </c>
      <c r="C14" s="6" t="s">
        <v>100</v>
      </c>
      <c r="D14" s="6" t="s">
        <v>54</v>
      </c>
      <c r="E14" s="6">
        <v>2</v>
      </c>
      <c r="F14" s="6">
        <v>0</v>
      </c>
      <c r="G14" s="6">
        <v>0</v>
      </c>
      <c r="H14" s="21">
        <f t="shared" si="0"/>
        <v>2</v>
      </c>
      <c r="I14" s="6">
        <v>3</v>
      </c>
      <c r="K14" s="6">
        <v>110</v>
      </c>
      <c r="L14" s="5" t="s">
        <v>72</v>
      </c>
      <c r="M14" s="6" t="s">
        <v>100</v>
      </c>
      <c r="N14" s="6" t="s">
        <v>54</v>
      </c>
      <c r="O14" s="6">
        <v>2</v>
      </c>
      <c r="P14" s="6">
        <v>0</v>
      </c>
      <c r="Q14" s="6">
        <v>0</v>
      </c>
      <c r="R14" s="21">
        <f t="shared" si="1"/>
        <v>2</v>
      </c>
      <c r="S14" s="6">
        <v>5</v>
      </c>
    </row>
    <row r="15" spans="1:22" x14ac:dyDescent="0.2">
      <c r="A15" s="6">
        <v>111</v>
      </c>
      <c r="B15" s="5" t="s">
        <v>64</v>
      </c>
      <c r="C15" s="6" t="s">
        <v>100</v>
      </c>
      <c r="D15" s="6" t="s">
        <v>20</v>
      </c>
      <c r="E15" s="6">
        <v>2</v>
      </c>
      <c r="F15" s="6">
        <v>0</v>
      </c>
      <c r="G15" s="6">
        <v>0</v>
      </c>
      <c r="H15" s="21">
        <f t="shared" si="0"/>
        <v>2</v>
      </c>
      <c r="I15" s="6">
        <v>4</v>
      </c>
      <c r="K15" s="14">
        <v>112</v>
      </c>
      <c r="L15" s="15" t="s">
        <v>73</v>
      </c>
      <c r="M15" s="14" t="s">
        <v>98</v>
      </c>
      <c r="N15" s="14" t="s">
        <v>54</v>
      </c>
      <c r="O15" s="14">
        <v>2</v>
      </c>
      <c r="P15" s="14">
        <v>0</v>
      </c>
      <c r="Q15" s="14">
        <v>0</v>
      </c>
      <c r="R15" s="16">
        <f t="shared" si="1"/>
        <v>2</v>
      </c>
      <c r="S15" s="14">
        <v>4</v>
      </c>
    </row>
    <row r="16" spans="1:22" x14ac:dyDescent="0.2">
      <c r="A16" s="14">
        <v>113</v>
      </c>
      <c r="B16" s="15" t="s">
        <v>65</v>
      </c>
      <c r="C16" s="14" t="s">
        <v>98</v>
      </c>
      <c r="D16" s="14" t="s">
        <v>54</v>
      </c>
      <c r="E16" s="14">
        <v>2</v>
      </c>
      <c r="F16" s="14">
        <v>0</v>
      </c>
      <c r="G16" s="14">
        <v>0</v>
      </c>
      <c r="H16" s="16">
        <f t="shared" si="0"/>
        <v>2</v>
      </c>
      <c r="I16" s="14">
        <v>4</v>
      </c>
      <c r="K16" s="14">
        <v>114</v>
      </c>
      <c r="L16" s="15" t="s">
        <v>74</v>
      </c>
      <c r="M16" s="14" t="s">
        <v>98</v>
      </c>
      <c r="N16" s="14" t="s">
        <v>20</v>
      </c>
      <c r="O16" s="14">
        <v>2</v>
      </c>
      <c r="P16" s="14">
        <v>0</v>
      </c>
      <c r="Q16" s="14">
        <v>0</v>
      </c>
      <c r="R16" s="16">
        <f t="shared" si="1"/>
        <v>2</v>
      </c>
      <c r="S16" s="14">
        <v>4</v>
      </c>
    </row>
    <row r="17" spans="1:19" x14ac:dyDescent="0.2">
      <c r="A17" s="17">
        <v>115</v>
      </c>
      <c r="B17" s="18" t="s">
        <v>66</v>
      </c>
      <c r="C17" s="17" t="s">
        <v>99</v>
      </c>
      <c r="D17" s="17" t="s">
        <v>20</v>
      </c>
      <c r="E17" s="17">
        <v>2</v>
      </c>
      <c r="F17" s="17">
        <v>0</v>
      </c>
      <c r="G17" s="17">
        <v>0</v>
      </c>
      <c r="H17" s="19">
        <f t="shared" si="0"/>
        <v>2</v>
      </c>
      <c r="I17" s="17">
        <v>1</v>
      </c>
      <c r="J17" s="27"/>
      <c r="K17" s="17">
        <v>116</v>
      </c>
      <c r="L17" s="18" t="s">
        <v>75</v>
      </c>
      <c r="M17" s="17" t="s">
        <v>99</v>
      </c>
      <c r="N17" s="17" t="s">
        <v>20</v>
      </c>
      <c r="O17" s="17">
        <v>2</v>
      </c>
      <c r="P17" s="17">
        <v>0</v>
      </c>
      <c r="Q17" s="17">
        <v>0</v>
      </c>
      <c r="R17" s="19">
        <f t="shared" si="1"/>
        <v>2</v>
      </c>
      <c r="S17" s="17">
        <v>1</v>
      </c>
    </row>
    <row r="18" spans="1:19" x14ac:dyDescent="0.2">
      <c r="A18" s="17">
        <v>117</v>
      </c>
      <c r="B18" s="18" t="s">
        <v>67</v>
      </c>
      <c r="C18" s="17" t="s">
        <v>99</v>
      </c>
      <c r="D18" s="17" t="s">
        <v>20</v>
      </c>
      <c r="E18" s="17">
        <v>2</v>
      </c>
      <c r="F18" s="17">
        <v>0</v>
      </c>
      <c r="G18" s="17">
        <v>0</v>
      </c>
      <c r="H18" s="19">
        <f t="shared" si="0"/>
        <v>2</v>
      </c>
      <c r="I18" s="17">
        <v>1</v>
      </c>
      <c r="J18" s="27"/>
      <c r="K18" s="17">
        <v>118</v>
      </c>
      <c r="L18" s="18" t="s">
        <v>76</v>
      </c>
      <c r="M18" s="17" t="s">
        <v>99</v>
      </c>
      <c r="N18" s="17" t="s">
        <v>20</v>
      </c>
      <c r="O18" s="17">
        <v>2</v>
      </c>
      <c r="P18" s="17">
        <v>0</v>
      </c>
      <c r="Q18" s="17">
        <v>0</v>
      </c>
      <c r="R18" s="19">
        <f t="shared" si="1"/>
        <v>2</v>
      </c>
      <c r="S18" s="17">
        <v>1</v>
      </c>
    </row>
    <row r="19" spans="1:19" x14ac:dyDescent="0.2">
      <c r="A19" s="6"/>
      <c r="B19" s="22" t="s">
        <v>55</v>
      </c>
      <c r="C19" s="44"/>
      <c r="D19" s="5"/>
      <c r="E19" s="24">
        <f>SUM(E10:E18)</f>
        <v>18</v>
      </c>
      <c r="F19" s="24">
        <f>SUM(F10:F18)</f>
        <v>0</v>
      </c>
      <c r="G19" s="24">
        <f>SUM(G10:G18)</f>
        <v>0</v>
      </c>
      <c r="H19" s="24">
        <f>E19+(F19+G19)/2</f>
        <v>18</v>
      </c>
      <c r="I19" s="24">
        <f>SUM(I10:I18)</f>
        <v>30</v>
      </c>
      <c r="K19" s="6"/>
      <c r="L19" s="22" t="s">
        <v>55</v>
      </c>
      <c r="M19" s="44"/>
      <c r="N19" s="5"/>
      <c r="O19" s="24">
        <f>SUM(O10:O18)</f>
        <v>18</v>
      </c>
      <c r="P19" s="24">
        <f>SUM(P10:P18)</f>
        <v>0</v>
      </c>
      <c r="Q19" s="24">
        <f>SUM(Q10:Q18)</f>
        <v>0</v>
      </c>
      <c r="R19" s="24">
        <f t="shared" si="1"/>
        <v>18</v>
      </c>
      <c r="S19" s="24">
        <f>SUM(S10:S18)</f>
        <v>30</v>
      </c>
    </row>
    <row r="20" spans="1:19" x14ac:dyDescent="0.2">
      <c r="A20" s="6"/>
      <c r="B20" s="23" t="s">
        <v>102</v>
      </c>
      <c r="C20" s="6"/>
      <c r="D20" s="5"/>
      <c r="E20" s="21"/>
      <c r="F20" s="21"/>
      <c r="G20" s="21"/>
      <c r="H20" s="21"/>
      <c r="I20" s="24">
        <f>SUMIF(D10:D18,"=UE",I10:I18)</f>
        <v>11</v>
      </c>
      <c r="K20" s="6"/>
      <c r="L20" s="23" t="s">
        <v>102</v>
      </c>
      <c r="M20" s="6"/>
      <c r="N20" s="5"/>
      <c r="O20" s="21"/>
      <c r="P20" s="21"/>
      <c r="Q20" s="21"/>
      <c r="R20" s="21"/>
      <c r="S20" s="24">
        <f>SUMIF(N10:N18,"=UE",S10:S18)</f>
        <v>10</v>
      </c>
    </row>
    <row r="21" spans="1:19" x14ac:dyDescent="0.2">
      <c r="A21" s="14"/>
      <c r="B21" s="32" t="s">
        <v>101</v>
      </c>
      <c r="C21" s="14"/>
      <c r="D21" s="15"/>
      <c r="E21" s="16"/>
      <c r="F21" s="16"/>
      <c r="G21" s="16"/>
      <c r="H21" s="16"/>
      <c r="I21" s="33">
        <f>SUMIF(C10:C18,"=S",I10:I18)</f>
        <v>4</v>
      </c>
      <c r="K21" s="14"/>
      <c r="L21" s="32" t="s">
        <v>101</v>
      </c>
      <c r="M21" s="14"/>
      <c r="N21" s="15"/>
      <c r="O21" s="16"/>
      <c r="P21" s="16"/>
      <c r="Q21" s="16"/>
      <c r="R21" s="16"/>
      <c r="S21" s="33">
        <f>SUMIF(M10:M18,"=S",S10:S18)</f>
        <v>8</v>
      </c>
    </row>
    <row r="22" spans="1:19" x14ac:dyDescent="0.2">
      <c r="A22" s="14"/>
      <c r="B22" s="32" t="s">
        <v>104</v>
      </c>
      <c r="C22" s="14"/>
      <c r="D22" s="15"/>
      <c r="E22" s="16"/>
      <c r="F22" s="16"/>
      <c r="G22" s="16"/>
      <c r="H22" s="16"/>
      <c r="I22" s="33">
        <f>SUMIF(C10:C18,"=ÜS",I10:I18)</f>
        <v>0</v>
      </c>
      <c r="K22" s="14"/>
      <c r="L22" s="32" t="s">
        <v>104</v>
      </c>
      <c r="M22" s="14"/>
      <c r="N22" s="15"/>
      <c r="O22" s="16"/>
      <c r="P22" s="16"/>
      <c r="Q22" s="16"/>
      <c r="R22" s="16"/>
      <c r="S22" s="33">
        <f>SUMIF(M10:M18,"=ÜS",S10:S18)</f>
        <v>0</v>
      </c>
    </row>
    <row r="23" spans="1:19" ht="20.100000000000001" customHeight="1" x14ac:dyDescent="0.2">
      <c r="A23" s="62" t="s">
        <v>11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x14ac:dyDescent="0.2">
      <c r="A24" s="64" t="s">
        <v>12</v>
      </c>
      <c r="B24" s="64"/>
      <c r="C24" s="64"/>
      <c r="D24" s="64"/>
      <c r="E24" s="64"/>
      <c r="F24" s="64"/>
      <c r="G24" s="64"/>
      <c r="H24" s="64"/>
      <c r="I24" s="64"/>
      <c r="J24" s="4"/>
      <c r="K24" s="64" t="s">
        <v>13</v>
      </c>
      <c r="L24" s="64"/>
      <c r="M24" s="64"/>
      <c r="N24" s="64"/>
      <c r="O24" s="64"/>
      <c r="P24" s="64"/>
      <c r="Q24" s="64"/>
      <c r="R24" s="64"/>
      <c r="S24" s="64"/>
    </row>
    <row r="25" spans="1:19" s="3" customFormat="1" ht="38.25" x14ac:dyDescent="0.25">
      <c r="A25" s="9" t="s">
        <v>97</v>
      </c>
      <c r="B25" s="8" t="s">
        <v>56</v>
      </c>
      <c r="C25" s="9" t="s">
        <v>57</v>
      </c>
      <c r="D25" s="11" t="s">
        <v>21</v>
      </c>
      <c r="E25" s="9" t="s">
        <v>6</v>
      </c>
      <c r="F25" s="9" t="s">
        <v>7</v>
      </c>
      <c r="G25" s="9" t="s">
        <v>8</v>
      </c>
      <c r="H25" s="26" t="s">
        <v>9</v>
      </c>
      <c r="I25" s="9" t="s">
        <v>10</v>
      </c>
      <c r="J25" s="10"/>
      <c r="K25" s="9" t="s">
        <v>97</v>
      </c>
      <c r="L25" s="8" t="s">
        <v>56</v>
      </c>
      <c r="M25" s="9" t="s">
        <v>57</v>
      </c>
      <c r="N25" s="11" t="s">
        <v>21</v>
      </c>
      <c r="O25" s="9" t="s">
        <v>6</v>
      </c>
      <c r="P25" s="9" t="s">
        <v>7</v>
      </c>
      <c r="Q25" s="9" t="s">
        <v>8</v>
      </c>
      <c r="R25" s="26" t="s">
        <v>9</v>
      </c>
      <c r="S25" s="9" t="s">
        <v>10</v>
      </c>
    </row>
    <row r="26" spans="1:19" x14ac:dyDescent="0.2">
      <c r="A26" s="6">
        <v>201</v>
      </c>
      <c r="B26" s="5" t="s">
        <v>77</v>
      </c>
      <c r="C26" s="6" t="s">
        <v>100</v>
      </c>
      <c r="D26" s="6" t="s">
        <v>54</v>
      </c>
      <c r="E26" s="6">
        <v>2</v>
      </c>
      <c r="F26" s="6">
        <v>0</v>
      </c>
      <c r="G26" s="6">
        <v>0</v>
      </c>
      <c r="H26" s="21">
        <f>E26+(F26+G26)/2</f>
        <v>2</v>
      </c>
      <c r="I26" s="6">
        <v>3</v>
      </c>
      <c r="K26" s="6">
        <v>202</v>
      </c>
      <c r="L26" s="5" t="s">
        <v>88</v>
      </c>
      <c r="M26" s="6" t="s">
        <v>100</v>
      </c>
      <c r="N26" s="6" t="s">
        <v>54</v>
      </c>
      <c r="O26" s="6">
        <v>2</v>
      </c>
      <c r="P26" s="6">
        <v>0</v>
      </c>
      <c r="Q26" s="6">
        <v>0</v>
      </c>
      <c r="R26" s="21">
        <f>O26+(P26+Q26)/2</f>
        <v>2</v>
      </c>
      <c r="S26" s="6">
        <v>3</v>
      </c>
    </row>
    <row r="27" spans="1:19" x14ac:dyDescent="0.2">
      <c r="A27" s="6">
        <v>203</v>
      </c>
      <c r="B27" s="5" t="s">
        <v>78</v>
      </c>
      <c r="C27" s="6" t="s">
        <v>100</v>
      </c>
      <c r="D27" s="6" t="s">
        <v>54</v>
      </c>
      <c r="E27" s="6">
        <v>2</v>
      </c>
      <c r="F27" s="6">
        <v>0</v>
      </c>
      <c r="G27" s="6">
        <v>0</v>
      </c>
      <c r="H27" s="21">
        <f t="shared" ref="H27:H34" si="2">E27+(F27+G27)/2</f>
        <v>2</v>
      </c>
      <c r="I27" s="6">
        <v>3</v>
      </c>
      <c r="K27" s="6">
        <v>204</v>
      </c>
      <c r="L27" s="5" t="s">
        <v>89</v>
      </c>
      <c r="M27" s="6" t="s">
        <v>100</v>
      </c>
      <c r="N27" s="6" t="s">
        <v>54</v>
      </c>
      <c r="O27" s="6">
        <v>2</v>
      </c>
      <c r="P27" s="6">
        <v>0</v>
      </c>
      <c r="Q27" s="6">
        <v>0</v>
      </c>
      <c r="R27" s="21">
        <f t="shared" ref="R27:R34" si="3">O27+(P27+Q27)/2</f>
        <v>2</v>
      </c>
      <c r="S27" s="6">
        <v>3</v>
      </c>
    </row>
    <row r="28" spans="1:19" x14ac:dyDescent="0.2">
      <c r="A28" s="6">
        <v>205</v>
      </c>
      <c r="B28" s="5" t="s">
        <v>79</v>
      </c>
      <c r="C28" s="6" t="s">
        <v>100</v>
      </c>
      <c r="D28" s="6" t="s">
        <v>54</v>
      </c>
      <c r="E28" s="6">
        <v>2</v>
      </c>
      <c r="F28" s="6">
        <v>0</v>
      </c>
      <c r="G28" s="6">
        <v>0</v>
      </c>
      <c r="H28" s="21">
        <f t="shared" si="2"/>
        <v>2</v>
      </c>
      <c r="I28" s="6">
        <v>4</v>
      </c>
      <c r="K28" s="6">
        <v>206</v>
      </c>
      <c r="L28" s="5" t="s">
        <v>90</v>
      </c>
      <c r="M28" s="6" t="s">
        <v>100</v>
      </c>
      <c r="N28" s="6" t="s">
        <v>20</v>
      </c>
      <c r="O28" s="6">
        <v>2</v>
      </c>
      <c r="P28" s="6">
        <v>0</v>
      </c>
      <c r="Q28" s="6">
        <v>0</v>
      </c>
      <c r="R28" s="21">
        <f t="shared" si="3"/>
        <v>2</v>
      </c>
      <c r="S28" s="6">
        <v>4</v>
      </c>
    </row>
    <row r="29" spans="1:19" x14ac:dyDescent="0.2">
      <c r="A29" s="6">
        <v>207</v>
      </c>
      <c r="B29" s="5" t="s">
        <v>80</v>
      </c>
      <c r="C29" s="6" t="s">
        <v>100</v>
      </c>
      <c r="D29" s="6" t="s">
        <v>54</v>
      </c>
      <c r="E29" s="6">
        <v>2</v>
      </c>
      <c r="F29" s="6">
        <v>0</v>
      </c>
      <c r="G29" s="6">
        <v>0</v>
      </c>
      <c r="H29" s="21">
        <f t="shared" si="2"/>
        <v>2</v>
      </c>
      <c r="I29" s="6">
        <v>4</v>
      </c>
      <c r="K29" s="6">
        <v>208</v>
      </c>
      <c r="L29" s="5" t="s">
        <v>91</v>
      </c>
      <c r="M29" s="6" t="s">
        <v>100</v>
      </c>
      <c r="N29" s="6" t="s">
        <v>54</v>
      </c>
      <c r="O29" s="6">
        <v>2</v>
      </c>
      <c r="P29" s="6">
        <v>0</v>
      </c>
      <c r="Q29" s="6">
        <v>0</v>
      </c>
      <c r="R29" s="21">
        <f t="shared" si="3"/>
        <v>2</v>
      </c>
      <c r="S29" s="6">
        <v>4</v>
      </c>
    </row>
    <row r="30" spans="1:19" x14ac:dyDescent="0.2">
      <c r="A30" s="6">
        <v>209</v>
      </c>
      <c r="B30" s="5" t="s">
        <v>81</v>
      </c>
      <c r="C30" s="6" t="s">
        <v>100</v>
      </c>
      <c r="D30" s="6" t="s">
        <v>20</v>
      </c>
      <c r="E30" s="6">
        <v>2</v>
      </c>
      <c r="F30" s="6">
        <v>0</v>
      </c>
      <c r="G30" s="6">
        <v>0</v>
      </c>
      <c r="H30" s="21">
        <f t="shared" si="2"/>
        <v>2</v>
      </c>
      <c r="I30" s="6">
        <v>3</v>
      </c>
      <c r="K30" s="6">
        <v>210</v>
      </c>
      <c r="L30" s="5" t="s">
        <v>92</v>
      </c>
      <c r="M30" s="6" t="s">
        <v>100</v>
      </c>
      <c r="N30" s="6" t="s">
        <v>54</v>
      </c>
      <c r="O30" s="6">
        <v>2</v>
      </c>
      <c r="P30" s="6">
        <v>0</v>
      </c>
      <c r="Q30" s="6">
        <v>0</v>
      </c>
      <c r="R30" s="21">
        <f t="shared" si="3"/>
        <v>2</v>
      </c>
      <c r="S30" s="6">
        <v>3</v>
      </c>
    </row>
    <row r="31" spans="1:19" x14ac:dyDescent="0.2">
      <c r="A31" s="6">
        <v>211</v>
      </c>
      <c r="B31" s="5" t="s">
        <v>82</v>
      </c>
      <c r="C31" s="6" t="s">
        <v>100</v>
      </c>
      <c r="D31" s="6" t="s">
        <v>54</v>
      </c>
      <c r="E31" s="6">
        <v>2</v>
      </c>
      <c r="F31" s="6">
        <v>0</v>
      </c>
      <c r="G31" s="6">
        <v>0</v>
      </c>
      <c r="H31" s="21">
        <f t="shared" si="2"/>
        <v>2</v>
      </c>
      <c r="I31" s="6">
        <v>3</v>
      </c>
      <c r="K31" s="6">
        <v>212</v>
      </c>
      <c r="L31" s="5" t="s">
        <v>93</v>
      </c>
      <c r="M31" s="6" t="s">
        <v>100</v>
      </c>
      <c r="N31" s="6" t="s">
        <v>54</v>
      </c>
      <c r="O31" s="6">
        <v>2</v>
      </c>
      <c r="P31" s="6">
        <v>0</v>
      </c>
      <c r="Q31" s="6">
        <v>0</v>
      </c>
      <c r="R31" s="21">
        <f t="shared" si="3"/>
        <v>2</v>
      </c>
      <c r="S31" s="6">
        <v>3</v>
      </c>
    </row>
    <row r="32" spans="1:19" x14ac:dyDescent="0.2">
      <c r="A32" s="14">
        <v>213</v>
      </c>
      <c r="B32" s="15" t="s">
        <v>83</v>
      </c>
      <c r="C32" s="14" t="s">
        <v>98</v>
      </c>
      <c r="D32" s="14" t="s">
        <v>54</v>
      </c>
      <c r="E32" s="14">
        <v>2</v>
      </c>
      <c r="F32" s="14">
        <v>0</v>
      </c>
      <c r="G32" s="14">
        <v>0</v>
      </c>
      <c r="H32" s="16">
        <f t="shared" si="2"/>
        <v>2</v>
      </c>
      <c r="I32" s="14">
        <v>3</v>
      </c>
      <c r="K32" s="14">
        <v>214</v>
      </c>
      <c r="L32" s="15" t="s">
        <v>94</v>
      </c>
      <c r="M32" s="14" t="s">
        <v>98</v>
      </c>
      <c r="N32" s="14" t="s">
        <v>54</v>
      </c>
      <c r="O32" s="14">
        <v>2</v>
      </c>
      <c r="P32" s="14">
        <v>0</v>
      </c>
      <c r="Q32" s="14">
        <v>0</v>
      </c>
      <c r="R32" s="16">
        <f t="shared" si="3"/>
        <v>2</v>
      </c>
      <c r="S32" s="14">
        <v>3</v>
      </c>
    </row>
    <row r="33" spans="1:19" x14ac:dyDescent="0.2">
      <c r="A33" s="14">
        <v>215</v>
      </c>
      <c r="B33" s="15" t="s">
        <v>85</v>
      </c>
      <c r="C33" s="14" t="s">
        <v>98</v>
      </c>
      <c r="D33" s="14" t="s">
        <v>54</v>
      </c>
      <c r="E33" s="14">
        <v>2</v>
      </c>
      <c r="F33" s="14">
        <v>0</v>
      </c>
      <c r="G33" s="14">
        <v>0</v>
      </c>
      <c r="H33" s="16">
        <f t="shared" si="2"/>
        <v>2</v>
      </c>
      <c r="I33" s="14">
        <v>3</v>
      </c>
      <c r="K33" s="14">
        <v>216</v>
      </c>
      <c r="L33" s="15" t="s">
        <v>95</v>
      </c>
      <c r="M33" s="14" t="s">
        <v>98</v>
      </c>
      <c r="N33" s="14" t="s">
        <v>54</v>
      </c>
      <c r="O33" s="14">
        <v>2</v>
      </c>
      <c r="P33" s="14">
        <v>0</v>
      </c>
      <c r="Q33" s="14">
        <v>0</v>
      </c>
      <c r="R33" s="16">
        <f t="shared" si="3"/>
        <v>2</v>
      </c>
      <c r="S33" s="14">
        <v>3</v>
      </c>
    </row>
    <row r="34" spans="1:19" x14ac:dyDescent="0.2">
      <c r="A34" s="28">
        <v>217</v>
      </c>
      <c r="B34" s="29" t="s">
        <v>86</v>
      </c>
      <c r="C34" s="28" t="s">
        <v>103</v>
      </c>
      <c r="D34" s="28" t="s">
        <v>54</v>
      </c>
      <c r="E34" s="28">
        <v>2</v>
      </c>
      <c r="F34" s="28">
        <v>0</v>
      </c>
      <c r="G34" s="28">
        <v>0</v>
      </c>
      <c r="H34" s="30">
        <f t="shared" si="2"/>
        <v>2</v>
      </c>
      <c r="I34" s="28">
        <v>3</v>
      </c>
      <c r="K34" s="28">
        <v>218</v>
      </c>
      <c r="L34" s="29" t="s">
        <v>96</v>
      </c>
      <c r="M34" s="28" t="s">
        <v>103</v>
      </c>
      <c r="N34" s="28" t="s">
        <v>54</v>
      </c>
      <c r="O34" s="28">
        <v>2</v>
      </c>
      <c r="P34" s="28">
        <v>0</v>
      </c>
      <c r="Q34" s="28">
        <v>0</v>
      </c>
      <c r="R34" s="30">
        <f t="shared" si="3"/>
        <v>2</v>
      </c>
      <c r="S34" s="28">
        <v>3</v>
      </c>
    </row>
    <row r="35" spans="1:19" x14ac:dyDescent="0.2">
      <c r="A35" s="17">
        <v>219</v>
      </c>
      <c r="B35" s="18" t="s">
        <v>84</v>
      </c>
      <c r="C35" s="17" t="s">
        <v>99</v>
      </c>
      <c r="D35" s="17" t="s">
        <v>20</v>
      </c>
      <c r="E35" s="17">
        <v>2</v>
      </c>
      <c r="F35" s="17">
        <v>0</v>
      </c>
      <c r="G35" s="17">
        <v>0</v>
      </c>
      <c r="H35" s="19">
        <f>E35+(F35+G35)/2</f>
        <v>2</v>
      </c>
      <c r="I35" s="17">
        <v>1</v>
      </c>
      <c r="J35" s="27"/>
      <c r="K35" s="17">
        <v>220</v>
      </c>
      <c r="L35" s="18" t="s">
        <v>87</v>
      </c>
      <c r="M35" s="17" t="s">
        <v>99</v>
      </c>
      <c r="N35" s="17" t="s">
        <v>20</v>
      </c>
      <c r="O35" s="17">
        <v>2</v>
      </c>
      <c r="P35" s="17">
        <v>0</v>
      </c>
      <c r="Q35" s="17">
        <v>0</v>
      </c>
      <c r="R35" s="19">
        <f>O35+(P35+Q35)/2</f>
        <v>2</v>
      </c>
      <c r="S35" s="17">
        <v>1</v>
      </c>
    </row>
    <row r="36" spans="1:19" x14ac:dyDescent="0.2">
      <c r="A36" s="34"/>
      <c r="B36" s="35" t="s">
        <v>55</v>
      </c>
      <c r="C36" s="56" t="s">
        <v>55</v>
      </c>
      <c r="D36" s="57"/>
      <c r="E36" s="43">
        <f>SUM(E26:E35)</f>
        <v>20</v>
      </c>
      <c r="F36" s="43">
        <f>SUM(F26:F35)</f>
        <v>0</v>
      </c>
      <c r="G36" s="43">
        <f>SUM(G26:G35)</f>
        <v>0</v>
      </c>
      <c r="H36" s="43">
        <f>E36+(F36+G36)/2</f>
        <v>20</v>
      </c>
      <c r="I36" s="43">
        <f>SUM(I26:I35)</f>
        <v>30</v>
      </c>
      <c r="J36" s="27"/>
      <c r="K36" s="34"/>
      <c r="L36" s="35" t="s">
        <v>55</v>
      </c>
      <c r="M36" s="36"/>
      <c r="N36" s="37"/>
      <c r="O36" s="43">
        <f>SUM(O26:O35)</f>
        <v>20</v>
      </c>
      <c r="P36" s="43">
        <f>SUM(P26:P35)</f>
        <v>0</v>
      </c>
      <c r="Q36" s="43">
        <f>SUM(Q26:Q35)</f>
        <v>0</v>
      </c>
      <c r="R36" s="43">
        <f>O36+(P36+Q36)/2</f>
        <v>20</v>
      </c>
      <c r="S36" s="43">
        <f>SUM(S26:S35)</f>
        <v>30</v>
      </c>
    </row>
    <row r="37" spans="1:19" x14ac:dyDescent="0.2">
      <c r="A37" s="6"/>
      <c r="B37" s="23" t="s">
        <v>102</v>
      </c>
      <c r="C37" s="6"/>
      <c r="D37" s="5"/>
      <c r="E37" s="6"/>
      <c r="F37" s="6"/>
      <c r="G37" s="6"/>
      <c r="H37" s="6"/>
      <c r="I37" s="44">
        <f>SUMIF(D26:D35,"=UE",I26:I35)</f>
        <v>4</v>
      </c>
      <c r="J37" s="40"/>
      <c r="K37" s="6"/>
      <c r="L37" s="23" t="s">
        <v>102</v>
      </c>
      <c r="M37" s="6"/>
      <c r="N37" s="5"/>
      <c r="O37" s="5"/>
      <c r="P37" s="5"/>
      <c r="Q37" s="5"/>
      <c r="R37" s="5"/>
      <c r="S37" s="44">
        <f>SUMIF(N26:N35,"=UE",S26:S35)</f>
        <v>5</v>
      </c>
    </row>
    <row r="38" spans="1:19" x14ac:dyDescent="0.2">
      <c r="A38" s="6"/>
      <c r="B38" s="32" t="s">
        <v>101</v>
      </c>
      <c r="C38" s="6"/>
      <c r="D38" s="5"/>
      <c r="E38" s="6"/>
      <c r="F38" s="6"/>
      <c r="G38" s="6"/>
      <c r="H38" s="6"/>
      <c r="I38" s="44">
        <f>SUMIF(C26:C35,"=S",I26:I35)</f>
        <v>6</v>
      </c>
      <c r="J38" s="40"/>
      <c r="K38" s="6"/>
      <c r="L38" s="32" t="s">
        <v>101</v>
      </c>
      <c r="M38" s="6"/>
      <c r="N38" s="5"/>
      <c r="O38" s="5"/>
      <c r="P38" s="5"/>
      <c r="Q38" s="5"/>
      <c r="R38" s="5"/>
      <c r="S38" s="44">
        <f>SUMIF(M26:M35,"=S",S26:S35)</f>
        <v>6</v>
      </c>
    </row>
    <row r="39" spans="1:19" x14ac:dyDescent="0.2">
      <c r="A39" s="6"/>
      <c r="B39" s="31" t="s">
        <v>104</v>
      </c>
      <c r="C39" s="6"/>
      <c r="D39" s="5"/>
      <c r="E39" s="6"/>
      <c r="F39" s="6"/>
      <c r="G39" s="6"/>
      <c r="H39" s="6"/>
      <c r="I39" s="44">
        <f>SUMIF(C26:C35,"=ÜS",I26:I35)</f>
        <v>3</v>
      </c>
      <c r="J39" s="40"/>
      <c r="K39" s="6"/>
      <c r="L39" s="31" t="s">
        <v>104</v>
      </c>
      <c r="M39" s="6"/>
      <c r="N39" s="5"/>
      <c r="O39" s="5"/>
      <c r="P39" s="5"/>
      <c r="Q39" s="5"/>
      <c r="R39" s="5"/>
      <c r="S39" s="44">
        <f>SUMIF(M26:M35,"=ÜS",S26:S35)</f>
        <v>3</v>
      </c>
    </row>
    <row r="40" spans="1:19" ht="20.100000000000001" customHeight="1" x14ac:dyDescent="0.2">
      <c r="A40" s="62" t="s">
        <v>14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pans="1:19" x14ac:dyDescent="0.2">
      <c r="A41" s="64" t="s">
        <v>15</v>
      </c>
      <c r="B41" s="64"/>
      <c r="C41" s="64"/>
      <c r="D41" s="64"/>
      <c r="E41" s="64"/>
      <c r="F41" s="64"/>
      <c r="G41" s="64"/>
      <c r="H41" s="64"/>
      <c r="I41" s="64"/>
      <c r="J41" s="4"/>
      <c r="K41" s="64" t="s">
        <v>16</v>
      </c>
      <c r="L41" s="64"/>
      <c r="M41" s="64"/>
      <c r="N41" s="64"/>
      <c r="O41" s="64"/>
      <c r="P41" s="64"/>
      <c r="Q41" s="64"/>
      <c r="R41" s="64"/>
      <c r="S41" s="64"/>
    </row>
    <row r="42" spans="1:19" ht="38.25" x14ac:dyDescent="0.2">
      <c r="A42" s="9" t="s">
        <v>97</v>
      </c>
      <c r="B42" s="8" t="s">
        <v>56</v>
      </c>
      <c r="C42" s="9" t="s">
        <v>57</v>
      </c>
      <c r="D42" s="11" t="s">
        <v>21</v>
      </c>
      <c r="E42" s="9" t="s">
        <v>6</v>
      </c>
      <c r="F42" s="9" t="s">
        <v>7</v>
      </c>
      <c r="G42" s="9" t="s">
        <v>8</v>
      </c>
      <c r="H42" s="26" t="s">
        <v>9</v>
      </c>
      <c r="I42" s="9" t="s">
        <v>10</v>
      </c>
      <c r="J42" s="10"/>
      <c r="K42" s="9" t="s">
        <v>97</v>
      </c>
      <c r="L42" s="8" t="s">
        <v>56</v>
      </c>
      <c r="M42" s="9" t="s">
        <v>57</v>
      </c>
      <c r="N42" s="11" t="s">
        <v>21</v>
      </c>
      <c r="O42" s="9" t="s">
        <v>6</v>
      </c>
      <c r="P42" s="9" t="s">
        <v>7</v>
      </c>
      <c r="Q42" s="9" t="s">
        <v>8</v>
      </c>
      <c r="R42" s="26" t="s">
        <v>9</v>
      </c>
      <c r="S42" s="9" t="s">
        <v>10</v>
      </c>
    </row>
    <row r="43" spans="1:19" x14ac:dyDescent="0.2">
      <c r="A43" s="6">
        <v>201</v>
      </c>
      <c r="B43" s="5" t="s">
        <v>108</v>
      </c>
      <c r="C43" s="6" t="s">
        <v>100</v>
      </c>
      <c r="D43" s="6" t="s">
        <v>54</v>
      </c>
      <c r="E43" s="6"/>
      <c r="F43" s="6">
        <v>0</v>
      </c>
      <c r="G43" s="6">
        <v>0</v>
      </c>
      <c r="H43" s="21">
        <f>E43+(F43+G43)/2</f>
        <v>0</v>
      </c>
      <c r="I43" s="6">
        <v>4</v>
      </c>
      <c r="K43" s="6">
        <v>202</v>
      </c>
      <c r="L43" s="5" t="s">
        <v>27</v>
      </c>
      <c r="M43" s="6" t="s">
        <v>100</v>
      </c>
      <c r="N43" s="6" t="s">
        <v>54</v>
      </c>
      <c r="O43" s="6">
        <v>2</v>
      </c>
      <c r="P43" s="6">
        <v>0</v>
      </c>
      <c r="Q43" s="6">
        <v>0</v>
      </c>
      <c r="R43" s="21">
        <f>O43+(P43+Q43)/2</f>
        <v>2</v>
      </c>
      <c r="S43" s="6">
        <v>3</v>
      </c>
    </row>
    <row r="44" spans="1:19" x14ac:dyDescent="0.2">
      <c r="A44" s="6">
        <v>203</v>
      </c>
      <c r="B44" s="5" t="s">
        <v>109</v>
      </c>
      <c r="C44" s="6" t="s">
        <v>100</v>
      </c>
      <c r="D44" s="6" t="s">
        <v>54</v>
      </c>
      <c r="E44" s="6">
        <v>2</v>
      </c>
      <c r="F44" s="6">
        <v>0</v>
      </c>
      <c r="G44" s="6">
        <v>0</v>
      </c>
      <c r="H44" s="21">
        <f t="shared" ref="H44:H51" si="4">E44+(F44+G44)/2</f>
        <v>2</v>
      </c>
      <c r="I44" s="6">
        <v>3</v>
      </c>
      <c r="K44" s="6">
        <v>204</v>
      </c>
      <c r="L44" s="5" t="s">
        <v>28</v>
      </c>
      <c r="M44" s="6" t="s">
        <v>100</v>
      </c>
      <c r="N44" s="6" t="s">
        <v>54</v>
      </c>
      <c r="O44" s="6">
        <v>2</v>
      </c>
      <c r="P44" s="6">
        <v>0</v>
      </c>
      <c r="Q44" s="6">
        <v>0</v>
      </c>
      <c r="R44" s="21">
        <f t="shared" ref="R44:R51" si="5">O44+(P44+Q44)/2</f>
        <v>2</v>
      </c>
      <c r="S44" s="6">
        <v>4</v>
      </c>
    </row>
    <row r="45" spans="1:19" x14ac:dyDescent="0.2">
      <c r="A45" s="6">
        <v>205</v>
      </c>
      <c r="B45" s="5" t="s">
        <v>110</v>
      </c>
      <c r="C45" s="6" t="s">
        <v>100</v>
      </c>
      <c r="D45" s="6" t="s">
        <v>54</v>
      </c>
      <c r="E45" s="6">
        <v>2</v>
      </c>
      <c r="F45" s="6">
        <v>0</v>
      </c>
      <c r="G45" s="6">
        <v>0</v>
      </c>
      <c r="H45" s="21">
        <f t="shared" si="4"/>
        <v>2</v>
      </c>
      <c r="I45" s="6">
        <v>4</v>
      </c>
      <c r="K45" s="6">
        <v>206</v>
      </c>
      <c r="L45" s="5" t="s">
        <v>29</v>
      </c>
      <c r="M45" s="6" t="s">
        <v>100</v>
      </c>
      <c r="N45" s="6" t="s">
        <v>20</v>
      </c>
      <c r="O45" s="6">
        <v>2</v>
      </c>
      <c r="P45" s="6">
        <v>0</v>
      </c>
      <c r="Q45" s="6">
        <v>0</v>
      </c>
      <c r="R45" s="21">
        <f t="shared" si="5"/>
        <v>2</v>
      </c>
      <c r="S45" s="6">
        <v>4</v>
      </c>
    </row>
    <row r="46" spans="1:19" x14ac:dyDescent="0.2">
      <c r="A46" s="6">
        <v>207</v>
      </c>
      <c r="B46" s="5" t="s">
        <v>111</v>
      </c>
      <c r="C46" s="6" t="s">
        <v>100</v>
      </c>
      <c r="D46" s="6" t="s">
        <v>54</v>
      </c>
      <c r="E46" s="6">
        <v>2</v>
      </c>
      <c r="F46" s="6">
        <v>0</v>
      </c>
      <c r="G46" s="6">
        <v>0</v>
      </c>
      <c r="H46" s="21">
        <f t="shared" si="4"/>
        <v>2</v>
      </c>
      <c r="I46" s="6">
        <v>4</v>
      </c>
      <c r="K46" s="6">
        <v>208</v>
      </c>
      <c r="L46" s="5" t="s">
        <v>30</v>
      </c>
      <c r="M46" s="6" t="s">
        <v>100</v>
      </c>
      <c r="N46" s="6" t="s">
        <v>54</v>
      </c>
      <c r="O46" s="6">
        <v>2</v>
      </c>
      <c r="P46" s="6">
        <v>0</v>
      </c>
      <c r="Q46" s="6">
        <v>0</v>
      </c>
      <c r="R46" s="21">
        <f t="shared" si="5"/>
        <v>2</v>
      </c>
      <c r="S46" s="6">
        <v>4</v>
      </c>
    </row>
    <row r="47" spans="1:19" x14ac:dyDescent="0.2">
      <c r="A47" s="6">
        <v>209</v>
      </c>
      <c r="B47" s="5" t="s">
        <v>112</v>
      </c>
      <c r="C47" s="6" t="s">
        <v>100</v>
      </c>
      <c r="D47" s="6" t="s">
        <v>20</v>
      </c>
      <c r="E47" s="6">
        <v>2</v>
      </c>
      <c r="F47" s="6">
        <v>0</v>
      </c>
      <c r="G47" s="6">
        <v>0</v>
      </c>
      <c r="H47" s="21">
        <f t="shared" si="4"/>
        <v>2</v>
      </c>
      <c r="I47" s="6">
        <v>3</v>
      </c>
      <c r="K47" s="6">
        <v>210</v>
      </c>
      <c r="L47" s="5" t="s">
        <v>31</v>
      </c>
      <c r="M47" s="6" t="s">
        <v>100</v>
      </c>
      <c r="N47" s="6" t="s">
        <v>54</v>
      </c>
      <c r="O47" s="6">
        <v>2</v>
      </c>
      <c r="P47" s="6">
        <v>0</v>
      </c>
      <c r="Q47" s="6">
        <v>0</v>
      </c>
      <c r="R47" s="21">
        <f t="shared" si="5"/>
        <v>2</v>
      </c>
      <c r="S47" s="6">
        <v>3</v>
      </c>
    </row>
    <row r="48" spans="1:19" x14ac:dyDescent="0.2">
      <c r="A48" s="6">
        <v>211</v>
      </c>
      <c r="B48" s="5" t="s">
        <v>113</v>
      </c>
      <c r="C48" s="6" t="s">
        <v>100</v>
      </c>
      <c r="D48" s="6" t="s">
        <v>54</v>
      </c>
      <c r="E48" s="6">
        <v>2</v>
      </c>
      <c r="F48" s="6">
        <v>0</v>
      </c>
      <c r="G48" s="6">
        <v>0</v>
      </c>
      <c r="H48" s="21">
        <f t="shared" si="4"/>
        <v>2</v>
      </c>
      <c r="I48" s="6">
        <v>3</v>
      </c>
      <c r="K48" s="6">
        <v>212</v>
      </c>
      <c r="L48" s="5" t="s">
        <v>32</v>
      </c>
      <c r="M48" s="6" t="s">
        <v>100</v>
      </c>
      <c r="N48" s="6" t="s">
        <v>54</v>
      </c>
      <c r="O48" s="6">
        <v>2</v>
      </c>
      <c r="P48" s="6">
        <v>0</v>
      </c>
      <c r="Q48" s="6">
        <v>0</v>
      </c>
      <c r="R48" s="21">
        <f t="shared" si="5"/>
        <v>2</v>
      </c>
      <c r="S48" s="6">
        <v>3</v>
      </c>
    </row>
    <row r="49" spans="1:19" x14ac:dyDescent="0.2">
      <c r="A49" s="14">
        <v>213</v>
      </c>
      <c r="B49" s="15" t="s">
        <v>24</v>
      </c>
      <c r="C49" s="14" t="s">
        <v>98</v>
      </c>
      <c r="D49" s="14" t="s">
        <v>54</v>
      </c>
      <c r="E49" s="14">
        <v>2</v>
      </c>
      <c r="F49" s="14">
        <v>0</v>
      </c>
      <c r="G49" s="14">
        <v>0</v>
      </c>
      <c r="H49" s="16">
        <f t="shared" si="4"/>
        <v>2</v>
      </c>
      <c r="I49" s="14">
        <v>3</v>
      </c>
      <c r="K49" s="14">
        <v>214</v>
      </c>
      <c r="L49" s="15" t="s">
        <v>114</v>
      </c>
      <c r="M49" s="14" t="s">
        <v>98</v>
      </c>
      <c r="N49" s="14" t="s">
        <v>20</v>
      </c>
      <c r="O49" s="14">
        <v>2</v>
      </c>
      <c r="P49" s="14">
        <v>0</v>
      </c>
      <c r="Q49" s="14">
        <v>0</v>
      </c>
      <c r="R49" s="16">
        <f t="shared" si="5"/>
        <v>2</v>
      </c>
      <c r="S49" s="14">
        <v>3</v>
      </c>
    </row>
    <row r="50" spans="1:19" x14ac:dyDescent="0.2">
      <c r="A50" s="14">
        <v>215</v>
      </c>
      <c r="B50" s="15" t="s">
        <v>25</v>
      </c>
      <c r="C50" s="14" t="s">
        <v>98</v>
      </c>
      <c r="D50" s="14" t="s">
        <v>54</v>
      </c>
      <c r="E50" s="14">
        <v>2</v>
      </c>
      <c r="F50" s="14">
        <v>0</v>
      </c>
      <c r="G50" s="14">
        <v>0</v>
      </c>
      <c r="H50" s="16">
        <f t="shared" si="4"/>
        <v>2</v>
      </c>
      <c r="I50" s="14">
        <v>3</v>
      </c>
      <c r="K50" s="14">
        <v>216</v>
      </c>
      <c r="L50" s="15" t="s">
        <v>115</v>
      </c>
      <c r="M50" s="14" t="s">
        <v>98</v>
      </c>
      <c r="N50" s="14" t="s">
        <v>54</v>
      </c>
      <c r="O50" s="14">
        <v>2</v>
      </c>
      <c r="P50" s="14">
        <v>0</v>
      </c>
      <c r="Q50" s="14">
        <v>0</v>
      </c>
      <c r="R50" s="16">
        <f t="shared" si="5"/>
        <v>2</v>
      </c>
      <c r="S50" s="14">
        <v>3</v>
      </c>
    </row>
    <row r="51" spans="1:19" x14ac:dyDescent="0.2">
      <c r="A51" s="28">
        <v>217</v>
      </c>
      <c r="B51" s="29" t="s">
        <v>26</v>
      </c>
      <c r="C51" s="28" t="s">
        <v>103</v>
      </c>
      <c r="D51" s="28" t="s">
        <v>20</v>
      </c>
      <c r="E51" s="28">
        <v>2</v>
      </c>
      <c r="F51" s="28">
        <v>0</v>
      </c>
      <c r="G51" s="28">
        <v>0</v>
      </c>
      <c r="H51" s="30">
        <f t="shared" si="4"/>
        <v>2</v>
      </c>
      <c r="I51" s="28">
        <v>3</v>
      </c>
      <c r="K51" s="28">
        <v>218</v>
      </c>
      <c r="L51" s="29" t="s">
        <v>33</v>
      </c>
      <c r="M51" s="28" t="s">
        <v>103</v>
      </c>
      <c r="N51" s="28" t="s">
        <v>20</v>
      </c>
      <c r="O51" s="28">
        <v>2</v>
      </c>
      <c r="P51" s="28">
        <v>0</v>
      </c>
      <c r="Q51" s="28">
        <v>0</v>
      </c>
      <c r="R51" s="30">
        <f t="shared" si="5"/>
        <v>2</v>
      </c>
      <c r="S51" s="28">
        <v>3</v>
      </c>
    </row>
    <row r="52" spans="1:19" x14ac:dyDescent="0.2">
      <c r="A52" s="34"/>
      <c r="B52" s="35" t="s">
        <v>55</v>
      </c>
      <c r="C52" s="56" t="s">
        <v>55</v>
      </c>
      <c r="D52" s="57"/>
      <c r="E52" s="43">
        <f>SUM(E43:E51)</f>
        <v>16</v>
      </c>
      <c r="F52" s="43">
        <f>SUM(F43:F51)</f>
        <v>0</v>
      </c>
      <c r="G52" s="43">
        <f>SUM(G43:G51)</f>
        <v>0</v>
      </c>
      <c r="H52" s="43">
        <f>E52+(F52+G52)/2</f>
        <v>16</v>
      </c>
      <c r="I52" s="43">
        <f>SUM(I43:I51)</f>
        <v>30</v>
      </c>
      <c r="J52" s="27"/>
      <c r="K52" s="34"/>
      <c r="L52" s="35" t="s">
        <v>55</v>
      </c>
      <c r="M52" s="36"/>
      <c r="N52" s="37"/>
      <c r="O52" s="43">
        <f>SUM(O43:O51)</f>
        <v>18</v>
      </c>
      <c r="P52" s="43">
        <f>SUM(P43:P51)</f>
        <v>0</v>
      </c>
      <c r="Q52" s="43">
        <f>SUM(Q43:Q51)</f>
        <v>0</v>
      </c>
      <c r="R52" s="43">
        <f>O52+(P52+Q52)/2</f>
        <v>18</v>
      </c>
      <c r="S52" s="43">
        <f>SUM(S43:S51)</f>
        <v>30</v>
      </c>
    </row>
    <row r="53" spans="1:19" x14ac:dyDescent="0.2">
      <c r="A53" s="6"/>
      <c r="B53" s="23" t="s">
        <v>102</v>
      </c>
      <c r="C53" s="6"/>
      <c r="D53" s="5"/>
      <c r="E53" s="6"/>
      <c r="F53" s="6"/>
      <c r="G53" s="6"/>
      <c r="H53" s="6"/>
      <c r="I53" s="44">
        <f>SUMIF(D43:D51,"=UE",I43:I51)</f>
        <v>6</v>
      </c>
      <c r="J53" s="40"/>
      <c r="K53" s="6"/>
      <c r="L53" s="23" t="s">
        <v>102</v>
      </c>
      <c r="M53" s="6"/>
      <c r="N53" s="5"/>
      <c r="O53" s="5"/>
      <c r="P53" s="5"/>
      <c r="Q53" s="5"/>
      <c r="R53" s="5"/>
      <c r="S53" s="44">
        <f>SUMIF(N43:N51,"=UE",S43:S51)</f>
        <v>10</v>
      </c>
    </row>
    <row r="54" spans="1:19" x14ac:dyDescent="0.2">
      <c r="A54" s="6"/>
      <c r="B54" s="32" t="s">
        <v>101</v>
      </c>
      <c r="C54" s="6"/>
      <c r="D54" s="5"/>
      <c r="E54" s="6"/>
      <c r="F54" s="6"/>
      <c r="G54" s="6"/>
      <c r="H54" s="6"/>
      <c r="I54" s="44">
        <f>SUMIF(C43:C51,"=S",I43:I51)</f>
        <v>6</v>
      </c>
      <c r="J54" s="40"/>
      <c r="K54" s="6"/>
      <c r="L54" s="32" t="s">
        <v>101</v>
      </c>
      <c r="M54" s="6"/>
      <c r="N54" s="5"/>
      <c r="O54" s="5"/>
      <c r="P54" s="5"/>
      <c r="Q54" s="5"/>
      <c r="R54" s="5"/>
      <c r="S54" s="44">
        <f>SUMIF(M43:M51,"=S",S43:S51)</f>
        <v>6</v>
      </c>
    </row>
    <row r="55" spans="1:19" x14ac:dyDescent="0.2">
      <c r="A55" s="6"/>
      <c r="B55" s="31" t="s">
        <v>104</v>
      </c>
      <c r="C55" s="6"/>
      <c r="D55" s="5"/>
      <c r="E55" s="6"/>
      <c r="F55" s="6"/>
      <c r="G55" s="6"/>
      <c r="H55" s="6"/>
      <c r="I55" s="44">
        <f>SUMIF(C43:C51,"=ÜS",I43:I51)</f>
        <v>3</v>
      </c>
      <c r="J55" s="40"/>
      <c r="K55" s="6"/>
      <c r="L55" s="31" t="s">
        <v>104</v>
      </c>
      <c r="M55" s="6"/>
      <c r="N55" s="5"/>
      <c r="O55" s="5"/>
      <c r="P55" s="5"/>
      <c r="Q55" s="5"/>
      <c r="R55" s="5"/>
      <c r="S55" s="44">
        <f>SUMIF(M43:M51,"=ÜS",S43:S51)</f>
        <v>3</v>
      </c>
    </row>
    <row r="56" spans="1:19" ht="20.100000000000001" customHeight="1" x14ac:dyDescent="0.2">
      <c r="A56" s="62" t="s">
        <v>17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spans="1:19" x14ac:dyDescent="0.2">
      <c r="A57" s="64" t="s">
        <v>18</v>
      </c>
      <c r="B57" s="64"/>
      <c r="C57" s="64"/>
      <c r="D57" s="64"/>
      <c r="E57" s="64"/>
      <c r="F57" s="64"/>
      <c r="G57" s="64"/>
      <c r="H57" s="64"/>
      <c r="I57" s="64"/>
      <c r="J57" s="4"/>
      <c r="K57" s="64" t="s">
        <v>19</v>
      </c>
      <c r="L57" s="64"/>
      <c r="M57" s="64"/>
      <c r="N57" s="64"/>
      <c r="O57" s="64"/>
      <c r="P57" s="64"/>
      <c r="Q57" s="64"/>
      <c r="R57" s="64"/>
      <c r="S57" s="64"/>
    </row>
    <row r="58" spans="1:19" ht="38.25" x14ac:dyDescent="0.2">
      <c r="A58" s="9" t="s">
        <v>97</v>
      </c>
      <c r="B58" s="8" t="s">
        <v>56</v>
      </c>
      <c r="C58" s="9" t="s">
        <v>57</v>
      </c>
      <c r="D58" s="11" t="s">
        <v>21</v>
      </c>
      <c r="E58" s="9" t="s">
        <v>6</v>
      </c>
      <c r="F58" s="9" t="s">
        <v>7</v>
      </c>
      <c r="G58" s="9" t="s">
        <v>8</v>
      </c>
      <c r="H58" s="26" t="s">
        <v>9</v>
      </c>
      <c r="I58" s="9" t="s">
        <v>10</v>
      </c>
      <c r="J58" s="10"/>
      <c r="K58" s="9" t="s">
        <v>97</v>
      </c>
      <c r="L58" s="8" t="s">
        <v>56</v>
      </c>
      <c r="M58" s="9" t="s">
        <v>57</v>
      </c>
      <c r="N58" s="11" t="s">
        <v>21</v>
      </c>
      <c r="O58" s="9" t="s">
        <v>6</v>
      </c>
      <c r="P58" s="9" t="s">
        <v>7</v>
      </c>
      <c r="Q58" s="9" t="s">
        <v>8</v>
      </c>
      <c r="R58" s="26" t="s">
        <v>9</v>
      </c>
      <c r="S58" s="9" t="s">
        <v>10</v>
      </c>
    </row>
    <row r="59" spans="1:19" x14ac:dyDescent="0.2">
      <c r="A59" s="6">
        <v>201</v>
      </c>
      <c r="B59" s="5" t="s">
        <v>34</v>
      </c>
      <c r="C59" s="6" t="s">
        <v>100</v>
      </c>
      <c r="D59" s="6" t="s">
        <v>54</v>
      </c>
      <c r="E59" s="6">
        <v>2</v>
      </c>
      <c r="F59" s="6">
        <v>0</v>
      </c>
      <c r="G59" s="6">
        <v>0</v>
      </c>
      <c r="H59" s="21">
        <f>E59+(F59+G59)/2</f>
        <v>2</v>
      </c>
      <c r="I59" s="6">
        <v>3</v>
      </c>
      <c r="K59" s="6">
        <v>202</v>
      </c>
      <c r="L59" s="5" t="s">
        <v>41</v>
      </c>
      <c r="M59" s="6" t="s">
        <v>100</v>
      </c>
      <c r="N59" s="6" t="s">
        <v>54</v>
      </c>
      <c r="O59" s="6">
        <v>2</v>
      </c>
      <c r="P59" s="6">
        <v>0</v>
      </c>
      <c r="Q59" s="6">
        <v>0</v>
      </c>
      <c r="R59" s="21">
        <f>O59+(P59+Q59)/2</f>
        <v>2</v>
      </c>
      <c r="S59" s="6">
        <v>4</v>
      </c>
    </row>
    <row r="60" spans="1:19" x14ac:dyDescent="0.2">
      <c r="A60" s="6">
        <v>203</v>
      </c>
      <c r="B60" s="5" t="s">
        <v>35</v>
      </c>
      <c r="C60" s="6" t="s">
        <v>100</v>
      </c>
      <c r="D60" s="6" t="s">
        <v>54</v>
      </c>
      <c r="E60" s="6">
        <v>2</v>
      </c>
      <c r="F60" s="6">
        <v>0</v>
      </c>
      <c r="G60" s="6">
        <v>0</v>
      </c>
      <c r="H60" s="21">
        <f t="shared" ref="H60:H67" si="6">E60+(F60+G60)/2</f>
        <v>2</v>
      </c>
      <c r="I60" s="6">
        <v>4</v>
      </c>
      <c r="K60" s="6">
        <v>204</v>
      </c>
      <c r="L60" s="5" t="s">
        <v>42</v>
      </c>
      <c r="M60" s="6" t="s">
        <v>100</v>
      </c>
      <c r="N60" s="6" t="s">
        <v>54</v>
      </c>
      <c r="O60" s="6">
        <v>2</v>
      </c>
      <c r="P60" s="6">
        <v>0</v>
      </c>
      <c r="Q60" s="6">
        <v>0</v>
      </c>
      <c r="R60" s="21">
        <f t="shared" ref="R60:R67" si="7">O60+(P60+Q60)/2</f>
        <v>2</v>
      </c>
      <c r="S60" s="6">
        <v>3</v>
      </c>
    </row>
    <row r="61" spans="1:19" x14ac:dyDescent="0.2">
      <c r="A61" s="6">
        <v>205</v>
      </c>
      <c r="B61" s="5" t="s">
        <v>36</v>
      </c>
      <c r="C61" s="6" t="s">
        <v>100</v>
      </c>
      <c r="D61" s="6" t="s">
        <v>54</v>
      </c>
      <c r="E61" s="6">
        <v>2</v>
      </c>
      <c r="F61" s="6">
        <v>0</v>
      </c>
      <c r="G61" s="6">
        <v>0</v>
      </c>
      <c r="H61" s="21">
        <f t="shared" si="6"/>
        <v>2</v>
      </c>
      <c r="I61" s="6">
        <v>4</v>
      </c>
      <c r="K61" s="6">
        <v>206</v>
      </c>
      <c r="L61" s="5" t="s">
        <v>43</v>
      </c>
      <c r="M61" s="6" t="s">
        <v>100</v>
      </c>
      <c r="N61" s="6" t="s">
        <v>20</v>
      </c>
      <c r="O61" s="6">
        <v>2</v>
      </c>
      <c r="P61" s="6">
        <v>0</v>
      </c>
      <c r="Q61" s="6">
        <v>0</v>
      </c>
      <c r="R61" s="21">
        <f t="shared" si="7"/>
        <v>2</v>
      </c>
      <c r="S61" s="6">
        <v>4</v>
      </c>
    </row>
    <row r="62" spans="1:19" x14ac:dyDescent="0.2">
      <c r="A62" s="6">
        <v>207</v>
      </c>
      <c r="B62" s="5" t="s">
        <v>37</v>
      </c>
      <c r="C62" s="6" t="s">
        <v>100</v>
      </c>
      <c r="D62" s="6" t="s">
        <v>54</v>
      </c>
      <c r="E62" s="6">
        <v>2</v>
      </c>
      <c r="F62" s="6">
        <v>0</v>
      </c>
      <c r="G62" s="6">
        <v>0</v>
      </c>
      <c r="H62" s="21">
        <f t="shared" si="6"/>
        <v>2</v>
      </c>
      <c r="I62" s="6">
        <v>4</v>
      </c>
      <c r="K62" s="6">
        <v>208</v>
      </c>
      <c r="L62" s="5" t="s">
        <v>44</v>
      </c>
      <c r="M62" s="6" t="s">
        <v>100</v>
      </c>
      <c r="N62" s="6" t="s">
        <v>54</v>
      </c>
      <c r="O62" s="6">
        <v>2</v>
      </c>
      <c r="P62" s="6">
        <v>0</v>
      </c>
      <c r="Q62" s="6">
        <v>0</v>
      </c>
      <c r="R62" s="21">
        <f t="shared" si="7"/>
        <v>2</v>
      </c>
      <c r="S62" s="6">
        <v>4</v>
      </c>
    </row>
    <row r="63" spans="1:19" x14ac:dyDescent="0.2">
      <c r="A63" s="6">
        <v>209</v>
      </c>
      <c r="B63" s="5" t="s">
        <v>38</v>
      </c>
      <c r="C63" s="6" t="s">
        <v>100</v>
      </c>
      <c r="D63" s="6" t="s">
        <v>20</v>
      </c>
      <c r="E63" s="6">
        <v>2</v>
      </c>
      <c r="F63" s="6">
        <v>0</v>
      </c>
      <c r="G63" s="6">
        <v>0</v>
      </c>
      <c r="H63" s="21">
        <f t="shared" si="6"/>
        <v>2</v>
      </c>
      <c r="I63" s="6">
        <v>3</v>
      </c>
      <c r="K63" s="6">
        <v>210</v>
      </c>
      <c r="L63" s="5" t="s">
        <v>45</v>
      </c>
      <c r="M63" s="6" t="s">
        <v>100</v>
      </c>
      <c r="N63" s="6" t="s">
        <v>54</v>
      </c>
      <c r="O63" s="6">
        <v>2</v>
      </c>
      <c r="P63" s="6">
        <v>0</v>
      </c>
      <c r="Q63" s="6">
        <v>0</v>
      </c>
      <c r="R63" s="21">
        <f t="shared" si="7"/>
        <v>2</v>
      </c>
      <c r="S63" s="6">
        <v>3</v>
      </c>
    </row>
    <row r="64" spans="1:19" x14ac:dyDescent="0.2">
      <c r="A64" s="6">
        <v>211</v>
      </c>
      <c r="B64" s="5" t="s">
        <v>39</v>
      </c>
      <c r="C64" s="6" t="s">
        <v>100</v>
      </c>
      <c r="D64" s="6" t="s">
        <v>54</v>
      </c>
      <c r="E64" s="6">
        <v>2</v>
      </c>
      <c r="F64" s="6">
        <v>0</v>
      </c>
      <c r="G64" s="6">
        <v>0</v>
      </c>
      <c r="H64" s="21">
        <f t="shared" si="6"/>
        <v>2</v>
      </c>
      <c r="I64" s="6">
        <v>3</v>
      </c>
      <c r="K64" s="6">
        <v>212</v>
      </c>
      <c r="L64" s="5" t="s">
        <v>46</v>
      </c>
      <c r="M64" s="6" t="s">
        <v>100</v>
      </c>
      <c r="N64" s="6" t="s">
        <v>54</v>
      </c>
      <c r="O64" s="6">
        <v>2</v>
      </c>
      <c r="P64" s="6">
        <v>0</v>
      </c>
      <c r="Q64" s="6">
        <v>0</v>
      </c>
      <c r="R64" s="21">
        <f t="shared" si="7"/>
        <v>2</v>
      </c>
      <c r="S64" s="6">
        <v>3</v>
      </c>
    </row>
    <row r="65" spans="1:19" x14ac:dyDescent="0.2">
      <c r="A65" s="6">
        <v>213</v>
      </c>
      <c r="B65" s="5" t="s">
        <v>40</v>
      </c>
      <c r="C65" s="6" t="s">
        <v>100</v>
      </c>
      <c r="D65" s="6" t="s">
        <v>54</v>
      </c>
      <c r="E65" s="6">
        <v>2</v>
      </c>
      <c r="F65" s="6">
        <v>0</v>
      </c>
      <c r="G65" s="6">
        <v>0</v>
      </c>
      <c r="H65" s="21">
        <f t="shared" si="6"/>
        <v>2</v>
      </c>
      <c r="I65" s="6">
        <v>3</v>
      </c>
      <c r="K65" s="14">
        <v>214</v>
      </c>
      <c r="L65" s="15" t="s">
        <v>118</v>
      </c>
      <c r="M65" s="14" t="s">
        <v>98</v>
      </c>
      <c r="N65" s="14" t="s">
        <v>20</v>
      </c>
      <c r="O65" s="14">
        <v>2</v>
      </c>
      <c r="P65" s="14">
        <v>0</v>
      </c>
      <c r="Q65" s="14">
        <v>0</v>
      </c>
      <c r="R65" s="16">
        <f t="shared" si="7"/>
        <v>2</v>
      </c>
      <c r="S65" s="14">
        <v>3</v>
      </c>
    </row>
    <row r="66" spans="1:19" x14ac:dyDescent="0.2">
      <c r="A66" s="14">
        <v>215</v>
      </c>
      <c r="B66" s="15" t="s">
        <v>116</v>
      </c>
      <c r="C66" s="14" t="s">
        <v>98</v>
      </c>
      <c r="D66" s="14" t="s">
        <v>54</v>
      </c>
      <c r="E66" s="14">
        <v>2</v>
      </c>
      <c r="F66" s="14">
        <v>0</v>
      </c>
      <c r="G66" s="14">
        <v>0</v>
      </c>
      <c r="H66" s="16">
        <f t="shared" si="6"/>
        <v>2</v>
      </c>
      <c r="I66" s="14">
        <v>3</v>
      </c>
      <c r="K66" s="14">
        <v>216</v>
      </c>
      <c r="L66" s="15" t="s">
        <v>119</v>
      </c>
      <c r="M66" s="14" t="s">
        <v>98</v>
      </c>
      <c r="N66" s="14" t="s">
        <v>54</v>
      </c>
      <c r="O66" s="14">
        <v>2</v>
      </c>
      <c r="P66" s="14">
        <v>0</v>
      </c>
      <c r="Q66" s="14">
        <v>0</v>
      </c>
      <c r="R66" s="16">
        <f t="shared" si="7"/>
        <v>2</v>
      </c>
      <c r="S66" s="14">
        <v>3</v>
      </c>
    </row>
    <row r="67" spans="1:19" x14ac:dyDescent="0.2">
      <c r="A67" s="28">
        <v>217</v>
      </c>
      <c r="B67" s="29" t="s">
        <v>117</v>
      </c>
      <c r="C67" s="28" t="s">
        <v>103</v>
      </c>
      <c r="D67" s="28" t="s">
        <v>20</v>
      </c>
      <c r="E67" s="28">
        <v>2</v>
      </c>
      <c r="F67" s="28">
        <v>0</v>
      </c>
      <c r="G67" s="28">
        <v>0</v>
      </c>
      <c r="H67" s="30">
        <f t="shared" si="6"/>
        <v>2</v>
      </c>
      <c r="I67" s="28">
        <v>3</v>
      </c>
      <c r="K67" s="28">
        <v>218</v>
      </c>
      <c r="L67" s="29" t="s">
        <v>47</v>
      </c>
      <c r="M67" s="28" t="s">
        <v>103</v>
      </c>
      <c r="N67" s="28" t="s">
        <v>20</v>
      </c>
      <c r="O67" s="28">
        <v>2</v>
      </c>
      <c r="P67" s="28">
        <v>0</v>
      </c>
      <c r="Q67" s="28">
        <v>0</v>
      </c>
      <c r="R67" s="30">
        <f t="shared" si="7"/>
        <v>2</v>
      </c>
      <c r="S67" s="28">
        <v>3</v>
      </c>
    </row>
    <row r="68" spans="1:19" x14ac:dyDescent="0.2">
      <c r="A68" s="34"/>
      <c r="B68" s="35" t="s">
        <v>55</v>
      </c>
      <c r="C68" s="56" t="s">
        <v>55</v>
      </c>
      <c r="D68" s="57"/>
      <c r="E68" s="43">
        <f>SUM(E59:E67)</f>
        <v>18</v>
      </c>
      <c r="F68" s="43">
        <f>SUM(F59:F67)</f>
        <v>0</v>
      </c>
      <c r="G68" s="43">
        <f>SUM(G59:G67)</f>
        <v>0</v>
      </c>
      <c r="H68" s="43">
        <f>E68+(F68+G68)/2</f>
        <v>18</v>
      </c>
      <c r="I68" s="43">
        <f>SUM(I59:I67)</f>
        <v>30</v>
      </c>
      <c r="J68" s="27"/>
      <c r="K68" s="34"/>
      <c r="L68" s="35" t="s">
        <v>55</v>
      </c>
      <c r="M68" s="36"/>
      <c r="N68" s="37"/>
      <c r="O68" s="43">
        <f>SUM(O59:O67)</f>
        <v>18</v>
      </c>
      <c r="P68" s="43">
        <f>SUM(P59:P67)</f>
        <v>0</v>
      </c>
      <c r="Q68" s="43">
        <f>SUM(Q59:Q67)</f>
        <v>0</v>
      </c>
      <c r="R68" s="43">
        <f>O68+(P68+Q68)/2</f>
        <v>18</v>
      </c>
      <c r="S68" s="43">
        <f>SUM(S59:S67)</f>
        <v>30</v>
      </c>
    </row>
    <row r="69" spans="1:19" x14ac:dyDescent="0.2">
      <c r="A69" s="6"/>
      <c r="B69" s="23" t="s">
        <v>102</v>
      </c>
      <c r="C69" s="6"/>
      <c r="D69" s="5"/>
      <c r="E69" s="6"/>
      <c r="F69" s="6"/>
      <c r="G69" s="6"/>
      <c r="H69" s="6"/>
      <c r="I69" s="44">
        <f>SUMIF(D59:D67,"=UE",I59:I67)</f>
        <v>6</v>
      </c>
      <c r="J69" s="40"/>
      <c r="K69" s="6"/>
      <c r="L69" s="23" t="s">
        <v>102</v>
      </c>
      <c r="M69" s="6"/>
      <c r="N69" s="5"/>
      <c r="O69" s="5"/>
      <c r="P69" s="5"/>
      <c r="Q69" s="5"/>
      <c r="R69" s="5"/>
      <c r="S69" s="44">
        <f>SUMIF(N59:N67,"=UE",S59:S67)</f>
        <v>10</v>
      </c>
    </row>
    <row r="70" spans="1:19" x14ac:dyDescent="0.2">
      <c r="A70" s="6"/>
      <c r="B70" s="32" t="s">
        <v>101</v>
      </c>
      <c r="C70" s="6"/>
      <c r="D70" s="5"/>
      <c r="E70" s="6"/>
      <c r="F70" s="6"/>
      <c r="G70" s="6"/>
      <c r="H70" s="6"/>
      <c r="I70" s="44">
        <f>SUMIF(C59:C67,"=S",I59:I67)</f>
        <v>3</v>
      </c>
      <c r="J70" s="40"/>
      <c r="K70" s="6"/>
      <c r="L70" s="32" t="s">
        <v>101</v>
      </c>
      <c r="M70" s="6"/>
      <c r="N70" s="5"/>
      <c r="O70" s="5"/>
      <c r="P70" s="5"/>
      <c r="Q70" s="5"/>
      <c r="R70" s="5"/>
      <c r="S70" s="44">
        <f>SUMIF(M59:M67,"=S",S59:S67)</f>
        <v>6</v>
      </c>
    </row>
    <row r="71" spans="1:19" x14ac:dyDescent="0.2">
      <c r="A71" s="6"/>
      <c r="B71" s="31" t="s">
        <v>104</v>
      </c>
      <c r="C71" s="6"/>
      <c r="D71" s="5"/>
      <c r="E71" s="6"/>
      <c r="F71" s="6"/>
      <c r="G71" s="6"/>
      <c r="H71" s="6"/>
      <c r="I71" s="44">
        <f>SUMIF(C59:C67,"=ÜS",I59:I67)</f>
        <v>3</v>
      </c>
      <c r="J71" s="40"/>
      <c r="K71" s="6"/>
      <c r="L71" s="31" t="s">
        <v>104</v>
      </c>
      <c r="M71" s="6"/>
      <c r="N71" s="5"/>
      <c r="O71" s="5"/>
      <c r="P71" s="5"/>
      <c r="Q71" s="5"/>
      <c r="R71" s="5"/>
      <c r="S71" s="44">
        <f>SUMIF(M59:M67,"=ÜS",S59:S67)</f>
        <v>3</v>
      </c>
    </row>
    <row r="72" spans="1:19" x14ac:dyDescent="0.2">
      <c r="A72" s="46"/>
      <c r="B72" s="47"/>
      <c r="C72" s="46"/>
      <c r="D72" s="48"/>
      <c r="E72" s="46"/>
      <c r="F72" s="46"/>
      <c r="G72" s="46"/>
      <c r="H72" s="46"/>
      <c r="I72" s="49"/>
      <c r="J72" s="48"/>
      <c r="K72" s="46"/>
      <c r="L72" s="47"/>
      <c r="M72" s="46"/>
      <c r="N72" s="48"/>
      <c r="O72" s="48"/>
      <c r="P72" s="48"/>
      <c r="Q72" s="48"/>
      <c r="R72" s="48"/>
      <c r="S72" s="49"/>
    </row>
    <row r="73" spans="1:19" ht="83.45" customHeight="1" x14ac:dyDescent="0.2">
      <c r="A73" s="46"/>
      <c r="B73" s="47"/>
      <c r="C73" s="46"/>
      <c r="D73" s="48"/>
      <c r="E73" s="46"/>
      <c r="F73" s="46"/>
      <c r="G73" s="46"/>
      <c r="H73" s="46"/>
      <c r="I73" s="49"/>
      <c r="J73" s="48"/>
      <c r="K73" s="46"/>
      <c r="L73" s="47"/>
      <c r="M73" s="46"/>
      <c r="N73" s="48"/>
      <c r="O73" s="48"/>
      <c r="P73" s="48"/>
      <c r="Q73" s="48"/>
      <c r="R73" s="48"/>
      <c r="S73" s="49"/>
    </row>
    <row r="74" spans="1:19" ht="20.100000000000001" customHeight="1" x14ac:dyDescent="0.2">
      <c r="A74" s="62" t="s">
        <v>135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</row>
    <row r="75" spans="1:19" x14ac:dyDescent="0.2">
      <c r="A75" s="64" t="s">
        <v>120</v>
      </c>
      <c r="B75" s="64"/>
      <c r="C75" s="64"/>
      <c r="D75" s="64"/>
      <c r="E75" s="64"/>
      <c r="F75" s="64"/>
      <c r="G75" s="64"/>
      <c r="H75" s="64"/>
      <c r="I75" s="64"/>
      <c r="J75" s="4"/>
      <c r="K75" s="64" t="s">
        <v>121</v>
      </c>
      <c r="L75" s="64"/>
      <c r="M75" s="64"/>
      <c r="N75" s="64"/>
      <c r="O75" s="64"/>
      <c r="P75" s="64"/>
      <c r="Q75" s="64"/>
      <c r="R75" s="64"/>
      <c r="S75" s="64"/>
    </row>
    <row r="76" spans="1:19" ht="38.25" x14ac:dyDescent="0.2">
      <c r="A76" s="9" t="s">
        <v>97</v>
      </c>
      <c r="B76" s="8" t="s">
        <v>56</v>
      </c>
      <c r="C76" s="9" t="s">
        <v>57</v>
      </c>
      <c r="D76" s="11" t="s">
        <v>21</v>
      </c>
      <c r="E76" s="9" t="s">
        <v>6</v>
      </c>
      <c r="F76" s="9" t="s">
        <v>7</v>
      </c>
      <c r="G76" s="9" t="s">
        <v>8</v>
      </c>
      <c r="H76" s="26" t="s">
        <v>9</v>
      </c>
      <c r="I76" s="9" t="s">
        <v>10</v>
      </c>
      <c r="J76" s="10"/>
      <c r="K76" s="9" t="s">
        <v>97</v>
      </c>
      <c r="L76" s="8" t="s">
        <v>56</v>
      </c>
      <c r="M76" s="9" t="s">
        <v>57</v>
      </c>
      <c r="N76" s="11" t="s">
        <v>21</v>
      </c>
      <c r="O76" s="9" t="s">
        <v>6</v>
      </c>
      <c r="P76" s="9" t="s">
        <v>7</v>
      </c>
      <c r="Q76" s="9" t="s">
        <v>8</v>
      </c>
      <c r="R76" s="26" t="s">
        <v>9</v>
      </c>
      <c r="S76" s="9" t="s">
        <v>10</v>
      </c>
    </row>
    <row r="77" spans="1:19" x14ac:dyDescent="0.2">
      <c r="A77" s="6">
        <v>201</v>
      </c>
      <c r="B77" s="5" t="s">
        <v>48</v>
      </c>
      <c r="C77" s="6" t="s">
        <v>100</v>
      </c>
      <c r="D77" s="6" t="s">
        <v>54</v>
      </c>
      <c r="E77" s="6">
        <v>2</v>
      </c>
      <c r="F77" s="6">
        <v>0</v>
      </c>
      <c r="G77" s="6">
        <v>0</v>
      </c>
      <c r="H77" s="21">
        <f>E77+(F77+G77)/2</f>
        <v>2</v>
      </c>
      <c r="I77" s="6">
        <v>3</v>
      </c>
      <c r="K77" s="6">
        <v>202</v>
      </c>
      <c r="L77" s="5" t="s">
        <v>126</v>
      </c>
      <c r="M77" s="6" t="s">
        <v>100</v>
      </c>
      <c r="N77" s="6" t="s">
        <v>54</v>
      </c>
      <c r="O77" s="6">
        <v>2</v>
      </c>
      <c r="P77" s="6">
        <v>0</v>
      </c>
      <c r="Q77" s="6">
        <v>0</v>
      </c>
      <c r="R77" s="21">
        <f>O77+(P77+Q77)/2</f>
        <v>2</v>
      </c>
      <c r="S77" s="6">
        <v>3</v>
      </c>
    </row>
    <row r="78" spans="1:19" x14ac:dyDescent="0.2">
      <c r="A78" s="6">
        <v>203</v>
      </c>
      <c r="B78" s="5" t="s">
        <v>49</v>
      </c>
      <c r="C78" s="6" t="s">
        <v>100</v>
      </c>
      <c r="D78" s="6" t="s">
        <v>54</v>
      </c>
      <c r="E78" s="6">
        <v>2</v>
      </c>
      <c r="F78" s="6">
        <v>0</v>
      </c>
      <c r="G78" s="6">
        <v>0</v>
      </c>
      <c r="H78" s="21">
        <f t="shared" ref="H78:H85" si="8">E78+(F78+G78)/2</f>
        <v>2</v>
      </c>
      <c r="I78" s="6">
        <v>4</v>
      </c>
      <c r="K78" s="6">
        <v>204</v>
      </c>
      <c r="L78" s="5" t="s">
        <v>127</v>
      </c>
      <c r="M78" s="6" t="s">
        <v>100</v>
      </c>
      <c r="N78" s="6" t="s">
        <v>54</v>
      </c>
      <c r="O78" s="6">
        <v>2</v>
      </c>
      <c r="P78" s="6">
        <v>0</v>
      </c>
      <c r="Q78" s="6">
        <v>0</v>
      </c>
      <c r="R78" s="21">
        <f t="shared" ref="R78:R85" si="9">O78+(P78+Q78)/2</f>
        <v>2</v>
      </c>
      <c r="S78" s="6">
        <v>4</v>
      </c>
    </row>
    <row r="79" spans="1:19" x14ac:dyDescent="0.2">
      <c r="A79" s="6">
        <v>205</v>
      </c>
      <c r="B79" s="5" t="s">
        <v>50</v>
      </c>
      <c r="C79" s="6" t="s">
        <v>100</v>
      </c>
      <c r="D79" s="6" t="s">
        <v>54</v>
      </c>
      <c r="E79" s="6">
        <v>2</v>
      </c>
      <c r="F79" s="6">
        <v>0</v>
      </c>
      <c r="G79" s="6">
        <v>0</v>
      </c>
      <c r="H79" s="21">
        <f t="shared" si="8"/>
        <v>2</v>
      </c>
      <c r="I79" s="6">
        <v>4</v>
      </c>
      <c r="K79" s="6">
        <v>206</v>
      </c>
      <c r="L79" s="5" t="s">
        <v>128</v>
      </c>
      <c r="M79" s="6" t="s">
        <v>100</v>
      </c>
      <c r="N79" s="6" t="s">
        <v>20</v>
      </c>
      <c r="O79" s="6">
        <v>2</v>
      </c>
      <c r="P79" s="6">
        <v>0</v>
      </c>
      <c r="Q79" s="6">
        <v>0</v>
      </c>
      <c r="R79" s="21">
        <f t="shared" si="9"/>
        <v>2</v>
      </c>
      <c r="S79" s="6">
        <v>4</v>
      </c>
    </row>
    <row r="80" spans="1:19" x14ac:dyDescent="0.2">
      <c r="A80" s="6">
        <v>207</v>
      </c>
      <c r="B80" s="5" t="s">
        <v>51</v>
      </c>
      <c r="C80" s="6" t="s">
        <v>100</v>
      </c>
      <c r="D80" s="6" t="s">
        <v>54</v>
      </c>
      <c r="E80" s="6">
        <v>2</v>
      </c>
      <c r="F80" s="6">
        <v>0</v>
      </c>
      <c r="G80" s="6">
        <v>0</v>
      </c>
      <c r="H80" s="21">
        <f t="shared" si="8"/>
        <v>2</v>
      </c>
      <c r="I80" s="6">
        <v>4</v>
      </c>
      <c r="K80" s="6">
        <v>208</v>
      </c>
      <c r="L80" s="5" t="s">
        <v>129</v>
      </c>
      <c r="M80" s="6" t="s">
        <v>100</v>
      </c>
      <c r="N80" s="6" t="s">
        <v>54</v>
      </c>
      <c r="O80" s="6">
        <v>2</v>
      </c>
      <c r="P80" s="6">
        <v>0</v>
      </c>
      <c r="Q80" s="6">
        <v>0</v>
      </c>
      <c r="R80" s="21">
        <f t="shared" si="9"/>
        <v>2</v>
      </c>
      <c r="S80" s="6">
        <v>4</v>
      </c>
    </row>
    <row r="81" spans="1:19" x14ac:dyDescent="0.2">
      <c r="A81" s="6">
        <v>209</v>
      </c>
      <c r="B81" s="5" t="s">
        <v>52</v>
      </c>
      <c r="C81" s="6" t="s">
        <v>100</v>
      </c>
      <c r="D81" s="6" t="s">
        <v>20</v>
      </c>
      <c r="E81" s="6">
        <v>2</v>
      </c>
      <c r="F81" s="6">
        <v>0</v>
      </c>
      <c r="G81" s="6">
        <v>0</v>
      </c>
      <c r="H81" s="21">
        <f t="shared" si="8"/>
        <v>2</v>
      </c>
      <c r="I81" s="6">
        <v>3</v>
      </c>
      <c r="K81" s="6">
        <v>210</v>
      </c>
      <c r="L81" s="5" t="s">
        <v>130</v>
      </c>
      <c r="M81" s="6" t="s">
        <v>100</v>
      </c>
      <c r="N81" s="6" t="s">
        <v>54</v>
      </c>
      <c r="O81" s="6">
        <v>2</v>
      </c>
      <c r="P81" s="6">
        <v>0</v>
      </c>
      <c r="Q81" s="6">
        <v>0</v>
      </c>
      <c r="R81" s="21">
        <f t="shared" si="9"/>
        <v>2</v>
      </c>
      <c r="S81" s="6">
        <v>3</v>
      </c>
    </row>
    <row r="82" spans="1:19" x14ac:dyDescent="0.2">
      <c r="A82" s="6">
        <v>211</v>
      </c>
      <c r="B82" s="5" t="s">
        <v>122</v>
      </c>
      <c r="C82" s="6" t="s">
        <v>100</v>
      </c>
      <c r="D82" s="6" t="s">
        <v>54</v>
      </c>
      <c r="E82" s="6">
        <v>2</v>
      </c>
      <c r="F82" s="6">
        <v>0</v>
      </c>
      <c r="G82" s="6">
        <v>0</v>
      </c>
      <c r="H82" s="21">
        <f t="shared" si="8"/>
        <v>2</v>
      </c>
      <c r="I82" s="6">
        <v>3</v>
      </c>
      <c r="K82" s="6">
        <v>212</v>
      </c>
      <c r="L82" s="5" t="s">
        <v>131</v>
      </c>
      <c r="M82" s="6" t="s">
        <v>100</v>
      </c>
      <c r="N82" s="6" t="s">
        <v>54</v>
      </c>
      <c r="O82" s="6">
        <v>2</v>
      </c>
      <c r="P82" s="6">
        <v>0</v>
      </c>
      <c r="Q82" s="6">
        <v>0</v>
      </c>
      <c r="R82" s="21">
        <f t="shared" si="9"/>
        <v>2</v>
      </c>
      <c r="S82" s="6">
        <v>3</v>
      </c>
    </row>
    <row r="83" spans="1:19" x14ac:dyDescent="0.2">
      <c r="A83" s="6">
        <v>213</v>
      </c>
      <c r="B83" s="5" t="s">
        <v>123</v>
      </c>
      <c r="C83" s="6" t="s">
        <v>100</v>
      </c>
      <c r="D83" s="6" t="s">
        <v>54</v>
      </c>
      <c r="E83" s="6">
        <v>2</v>
      </c>
      <c r="F83" s="6">
        <v>0</v>
      </c>
      <c r="G83" s="6">
        <v>0</v>
      </c>
      <c r="H83" s="21">
        <f t="shared" si="8"/>
        <v>2</v>
      </c>
      <c r="I83" s="6">
        <v>3</v>
      </c>
      <c r="K83" s="14">
        <v>214</v>
      </c>
      <c r="L83" s="15" t="s">
        <v>132</v>
      </c>
      <c r="M83" s="14" t="s">
        <v>98</v>
      </c>
      <c r="N83" s="14" t="s">
        <v>20</v>
      </c>
      <c r="O83" s="14">
        <v>2</v>
      </c>
      <c r="P83" s="14">
        <v>0</v>
      </c>
      <c r="Q83" s="14">
        <v>0</v>
      </c>
      <c r="R83" s="16">
        <f t="shared" si="9"/>
        <v>2</v>
      </c>
      <c r="S83" s="14">
        <v>3</v>
      </c>
    </row>
    <row r="84" spans="1:19" x14ac:dyDescent="0.2">
      <c r="A84" s="14">
        <v>215</v>
      </c>
      <c r="B84" s="15" t="s">
        <v>124</v>
      </c>
      <c r="C84" s="14" t="s">
        <v>98</v>
      </c>
      <c r="D84" s="14" t="s">
        <v>54</v>
      </c>
      <c r="E84" s="14">
        <v>2</v>
      </c>
      <c r="F84" s="14">
        <v>0</v>
      </c>
      <c r="G84" s="14">
        <v>0</v>
      </c>
      <c r="H84" s="16">
        <f t="shared" si="8"/>
        <v>2</v>
      </c>
      <c r="I84" s="14">
        <v>3</v>
      </c>
      <c r="K84" s="14">
        <v>216</v>
      </c>
      <c r="L84" s="15" t="s">
        <v>133</v>
      </c>
      <c r="M84" s="14" t="s">
        <v>98</v>
      </c>
      <c r="N84" s="14" t="s">
        <v>54</v>
      </c>
      <c r="O84" s="14">
        <v>2</v>
      </c>
      <c r="P84" s="14">
        <v>0</v>
      </c>
      <c r="Q84" s="14">
        <v>0</v>
      </c>
      <c r="R84" s="16">
        <f t="shared" si="9"/>
        <v>2</v>
      </c>
      <c r="S84" s="14">
        <v>3</v>
      </c>
    </row>
    <row r="85" spans="1:19" x14ac:dyDescent="0.2">
      <c r="A85" s="28">
        <v>217</v>
      </c>
      <c r="B85" s="29" t="s">
        <v>125</v>
      </c>
      <c r="C85" s="28" t="s">
        <v>103</v>
      </c>
      <c r="D85" s="28" t="s">
        <v>20</v>
      </c>
      <c r="E85" s="28">
        <v>2</v>
      </c>
      <c r="F85" s="28">
        <v>0</v>
      </c>
      <c r="G85" s="28">
        <v>0</v>
      </c>
      <c r="H85" s="30">
        <f t="shared" si="8"/>
        <v>2</v>
      </c>
      <c r="I85" s="28">
        <v>3</v>
      </c>
      <c r="K85" s="28">
        <v>218</v>
      </c>
      <c r="L85" s="29" t="s">
        <v>134</v>
      </c>
      <c r="M85" s="28" t="s">
        <v>103</v>
      </c>
      <c r="N85" s="28" t="s">
        <v>20</v>
      </c>
      <c r="O85" s="28">
        <v>2</v>
      </c>
      <c r="P85" s="28">
        <v>0</v>
      </c>
      <c r="Q85" s="28">
        <v>0</v>
      </c>
      <c r="R85" s="30">
        <f t="shared" si="9"/>
        <v>2</v>
      </c>
      <c r="S85" s="28">
        <v>3</v>
      </c>
    </row>
    <row r="86" spans="1:19" x14ac:dyDescent="0.2">
      <c r="A86" s="34"/>
      <c r="B86" s="35" t="s">
        <v>55</v>
      </c>
      <c r="C86" s="56" t="s">
        <v>55</v>
      </c>
      <c r="D86" s="57"/>
      <c r="E86" s="43">
        <f>SUM(E77:E85)</f>
        <v>18</v>
      </c>
      <c r="F86" s="43">
        <f>SUM(F77:F85)</f>
        <v>0</v>
      </c>
      <c r="G86" s="43">
        <f>SUM(G77:G85)</f>
        <v>0</v>
      </c>
      <c r="H86" s="43">
        <f>E86+(F86+G86)/2</f>
        <v>18</v>
      </c>
      <c r="I86" s="43">
        <f>SUM(I77:I85)</f>
        <v>30</v>
      </c>
      <c r="J86" s="27"/>
      <c r="K86" s="34"/>
      <c r="L86" s="35" t="s">
        <v>55</v>
      </c>
      <c r="M86" s="36"/>
      <c r="N86" s="37"/>
      <c r="O86" s="43">
        <f>SUM(O77:O85)</f>
        <v>18</v>
      </c>
      <c r="P86" s="43">
        <f>SUM(P77:P85)</f>
        <v>0</v>
      </c>
      <c r="Q86" s="43">
        <f>SUM(Q77:Q85)</f>
        <v>0</v>
      </c>
      <c r="R86" s="43">
        <f>O86+(P86+Q86)/2</f>
        <v>18</v>
      </c>
      <c r="S86" s="43">
        <f>SUM(S77:S85)</f>
        <v>30</v>
      </c>
    </row>
    <row r="87" spans="1:19" x14ac:dyDescent="0.2">
      <c r="A87" s="6"/>
      <c r="B87" s="23" t="s">
        <v>102</v>
      </c>
      <c r="C87" s="6"/>
      <c r="D87" s="5"/>
      <c r="E87" s="6"/>
      <c r="F87" s="6"/>
      <c r="G87" s="6"/>
      <c r="H87" s="6"/>
      <c r="I87" s="44">
        <f>SUMIF(D77:D85,"=UE",I77:I85)</f>
        <v>6</v>
      </c>
      <c r="J87" s="40"/>
      <c r="K87" s="6"/>
      <c r="L87" s="23" t="s">
        <v>102</v>
      </c>
      <c r="M87" s="6"/>
      <c r="N87" s="5"/>
      <c r="O87" s="5"/>
      <c r="P87" s="5"/>
      <c r="Q87" s="5"/>
      <c r="R87" s="5"/>
      <c r="S87" s="44">
        <f>SUMIF(N77:N85,"=UE",S77:S85)</f>
        <v>10</v>
      </c>
    </row>
    <row r="88" spans="1:19" x14ac:dyDescent="0.2">
      <c r="A88" s="6"/>
      <c r="B88" s="32" t="s">
        <v>101</v>
      </c>
      <c r="C88" s="6"/>
      <c r="D88" s="5"/>
      <c r="E88" s="6"/>
      <c r="F88" s="6"/>
      <c r="G88" s="6"/>
      <c r="H88" s="6"/>
      <c r="I88" s="44">
        <f>SUMIF(C77:C85,"=S",I77:I85)</f>
        <v>3</v>
      </c>
      <c r="J88" s="40"/>
      <c r="K88" s="6"/>
      <c r="L88" s="32" t="s">
        <v>101</v>
      </c>
      <c r="M88" s="6"/>
      <c r="N88" s="5"/>
      <c r="O88" s="5"/>
      <c r="P88" s="5"/>
      <c r="Q88" s="5"/>
      <c r="R88" s="5"/>
      <c r="S88" s="44">
        <f>SUMIF(M77:M85,"=S",S77:S85)</f>
        <v>6</v>
      </c>
    </row>
    <row r="89" spans="1:19" x14ac:dyDescent="0.2">
      <c r="A89" s="6"/>
      <c r="B89" s="31" t="s">
        <v>104</v>
      </c>
      <c r="C89" s="6"/>
      <c r="D89" s="5"/>
      <c r="E89" s="6"/>
      <c r="F89" s="6"/>
      <c r="G89" s="6"/>
      <c r="H89" s="6"/>
      <c r="I89" s="44">
        <f>SUMIF(C77:C85,"=ÜS",I77:I85)</f>
        <v>3</v>
      </c>
      <c r="J89" s="40"/>
      <c r="K89" s="6"/>
      <c r="L89" s="31" t="s">
        <v>104</v>
      </c>
      <c r="M89" s="6"/>
      <c r="N89" s="5"/>
      <c r="O89" s="5"/>
      <c r="P89" s="5"/>
      <c r="Q89" s="5"/>
      <c r="R89" s="5"/>
      <c r="S89" s="44">
        <f>SUMIF(M77:M85,"=ÜS",S77:S85)</f>
        <v>3</v>
      </c>
    </row>
  </sheetData>
  <mergeCells count="30">
    <mergeCell ref="A1:S1"/>
    <mergeCell ref="A2:S2"/>
    <mergeCell ref="A3:S3"/>
    <mergeCell ref="A5:D5"/>
    <mergeCell ref="E5:F5"/>
    <mergeCell ref="G5:H5"/>
    <mergeCell ref="J5:S5"/>
    <mergeCell ref="A41:I41"/>
    <mergeCell ref="K41:S41"/>
    <mergeCell ref="A6:B6"/>
    <mergeCell ref="D6:J6"/>
    <mergeCell ref="L6:Q6"/>
    <mergeCell ref="R6:S6"/>
    <mergeCell ref="A7:S7"/>
    <mergeCell ref="A8:I8"/>
    <mergeCell ref="K8:S8"/>
    <mergeCell ref="A23:S23"/>
    <mergeCell ref="A24:I24"/>
    <mergeCell ref="K24:S24"/>
    <mergeCell ref="C36:D36"/>
    <mergeCell ref="A40:S40"/>
    <mergeCell ref="A75:I75"/>
    <mergeCell ref="K75:S75"/>
    <mergeCell ref="C86:D86"/>
    <mergeCell ref="C52:D52"/>
    <mergeCell ref="A56:S56"/>
    <mergeCell ref="A57:I57"/>
    <mergeCell ref="K57:S57"/>
    <mergeCell ref="C68:D68"/>
    <mergeCell ref="A74:S74"/>
  </mergeCells>
  <dataValidations count="4">
    <dataValidation type="list" allowBlank="1" showInputMessage="1" showErrorMessage="1" sqref="C10:C18">
      <formula1>$U$10:$U$15</formula1>
    </dataValidation>
    <dataValidation type="list" allowBlank="1" showInputMessage="1" showErrorMessage="1" sqref="D10:D18">
      <formula1>$V$9:$V$13</formula1>
    </dataValidation>
    <dataValidation type="list" allowBlank="1" showInputMessage="1" showErrorMessage="1" sqref="M10:M18 C26:C35 M26:M35 C43:C51 M43:M51 C59:C67 M59:M67 C77:C85 M77:M85">
      <formula1>$U$10:$U$14</formula1>
    </dataValidation>
    <dataValidation type="list" allowBlank="1" showInputMessage="1" showErrorMessage="1" sqref="N10:N18 D26:D35 N26:N35 D43:D51 N43:N51 D59:D67 N59:N67 D77:D85 N77:N85">
      <formula1>$V$10:$V$13</formula1>
    </dataValidation>
  </dataValidations>
  <pageMargins left="0.39370078740157483" right="0.23622047244094491" top="0.35433070866141736" bottom="0.15748031496062992" header="0.11811023622047245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ÖNLİSANS</vt:lpstr>
      <vt:lpstr>LİSANS 4 Yıl</vt:lpstr>
      <vt:lpstr>LİSANS 5 Yıl</vt:lpstr>
      <vt:lpstr>'LİSANS 4 Yıl'!Yazdırma_Alanı</vt:lpstr>
      <vt:lpstr>'LİSANS 5 Yıl'!Yazdırma_Alanı</vt:lpstr>
      <vt:lpstr>ÖNLİSANS!Yazdırma_Alanı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Windows User</cp:lastModifiedBy>
  <cp:lastPrinted>2021-06-05T11:15:26Z</cp:lastPrinted>
  <dcterms:created xsi:type="dcterms:W3CDTF">2021-06-05T06:56:15Z</dcterms:created>
  <dcterms:modified xsi:type="dcterms:W3CDTF">2021-06-06T19:24:45Z</dcterms:modified>
</cp:coreProperties>
</file>