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204"/>
  </bookViews>
  <sheets>
    <sheet name="İŞLTM" sheetId="3" r:id="rId1"/>
    <sheet name="İKTST" sheetId="4" r:id="rId2"/>
    <sheet name="KAMU" sheetId="5" r:id="rId3"/>
    <sheet name="EKONMTR" sheetId="9" r:id="rId4"/>
    <sheet name="ÇEKO" sheetId="6" r:id="rId5"/>
    <sheet name="ULUS.İLİŞ." sheetId="7" r:id="rId6"/>
    <sheet name="YBS" sheetId="10" r:id="rId7"/>
    <sheet name="UTL" sheetId="8" r:id="rId8"/>
  </sheets>
  <definedNames>
    <definedName name="_xlnm.Print_Area" localSheetId="3">EKONMTR!$A$1:$S$76</definedName>
    <definedName name="_xlnm.Print_Area" localSheetId="0">İŞLTM!$A$1:$S$75</definedName>
    <definedName name="_xlnm.Print_Area" localSheetId="7">UTL!$A$1:$S$73</definedName>
    <definedName name="_xlnm.Print_Area" localSheetId="6">YBS!$A$1:$S$73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9" l="1"/>
  <c r="H51" i="9"/>
  <c r="R50" i="3"/>
  <c r="H50" i="3"/>
  <c r="H19" i="10" l="1"/>
  <c r="H18" i="10"/>
  <c r="H17" i="10"/>
  <c r="R36" i="9"/>
  <c r="S72" i="5" l="1"/>
  <c r="S70" i="5"/>
  <c r="R34" i="9" l="1"/>
  <c r="R35" i="9"/>
  <c r="H36" i="9"/>
  <c r="R68" i="5" l="1"/>
  <c r="H68" i="5"/>
  <c r="H65" i="5"/>
  <c r="R31" i="10" l="1"/>
  <c r="R30" i="10"/>
  <c r="E34" i="4" l="1"/>
  <c r="S70" i="10" l="1"/>
  <c r="I70" i="10"/>
  <c r="S69" i="10"/>
  <c r="I69" i="10"/>
  <c r="S68" i="10"/>
  <c r="I68" i="10"/>
  <c r="S67" i="10"/>
  <c r="Q67" i="10"/>
  <c r="P67" i="10"/>
  <c r="O67" i="10"/>
  <c r="I67" i="10"/>
  <c r="G67" i="10"/>
  <c r="F67" i="10"/>
  <c r="E67" i="10"/>
  <c r="R66" i="10"/>
  <c r="R67" i="10" s="1"/>
  <c r="H66" i="10"/>
  <c r="H65" i="10"/>
  <c r="H64" i="10"/>
  <c r="H63" i="10"/>
  <c r="H62" i="10"/>
  <c r="H61" i="10"/>
  <c r="S55" i="10"/>
  <c r="I55" i="10"/>
  <c r="I54" i="10"/>
  <c r="S53" i="10"/>
  <c r="I53" i="10"/>
  <c r="Q52" i="10"/>
  <c r="P52" i="10"/>
  <c r="O52" i="10"/>
  <c r="G52" i="10"/>
  <c r="F52" i="10"/>
  <c r="R51" i="10"/>
  <c r="H51" i="10"/>
  <c r="R49" i="10"/>
  <c r="R48" i="10"/>
  <c r="R47" i="10"/>
  <c r="R46" i="10"/>
  <c r="S39" i="10"/>
  <c r="I39" i="10"/>
  <c r="S38" i="10"/>
  <c r="I38" i="10"/>
  <c r="S37" i="10"/>
  <c r="I37" i="10"/>
  <c r="Q36" i="10"/>
  <c r="P36" i="10"/>
  <c r="O36" i="10"/>
  <c r="I36" i="10"/>
  <c r="G36" i="10"/>
  <c r="F36" i="10"/>
  <c r="E36" i="10"/>
  <c r="H33" i="10"/>
  <c r="H32" i="10"/>
  <c r="H30" i="10"/>
  <c r="H31" i="10"/>
  <c r="R29" i="10"/>
  <c r="H29" i="10"/>
  <c r="S23" i="10"/>
  <c r="I23" i="10"/>
  <c r="S22" i="10"/>
  <c r="I22" i="10"/>
  <c r="S21" i="10"/>
  <c r="I21" i="10"/>
  <c r="S20" i="10"/>
  <c r="Q20" i="10"/>
  <c r="P20" i="10"/>
  <c r="O20" i="10"/>
  <c r="I20" i="10"/>
  <c r="G20" i="10"/>
  <c r="F20" i="10"/>
  <c r="E20" i="10"/>
  <c r="R19" i="10"/>
  <c r="R18" i="10"/>
  <c r="H16" i="10"/>
  <c r="H15" i="10"/>
  <c r="H14" i="10"/>
  <c r="H13" i="10"/>
  <c r="H12" i="10"/>
  <c r="R20" i="10" l="1"/>
  <c r="H67" i="10"/>
  <c r="H20" i="10"/>
  <c r="R52" i="10"/>
  <c r="H36" i="10"/>
  <c r="I5" i="10"/>
  <c r="R6" i="10" s="1"/>
  <c r="R36" i="10"/>
  <c r="C6" i="10"/>
  <c r="E5" i="10" l="1"/>
  <c r="K6" i="10"/>
  <c r="S73" i="9"/>
  <c r="I73" i="9"/>
  <c r="S72" i="9"/>
  <c r="I72" i="9"/>
  <c r="S71" i="9"/>
  <c r="I71" i="9"/>
  <c r="S70" i="9"/>
  <c r="Q70" i="9"/>
  <c r="P70" i="9"/>
  <c r="O70" i="9"/>
  <c r="I70" i="9"/>
  <c r="G70" i="9"/>
  <c r="F70" i="9"/>
  <c r="E70" i="9"/>
  <c r="H69" i="9"/>
  <c r="H68" i="9"/>
  <c r="R68" i="9"/>
  <c r="H67" i="9"/>
  <c r="R67" i="9"/>
  <c r="R66" i="9"/>
  <c r="H66" i="9"/>
  <c r="R65" i="9"/>
  <c r="H65" i="9"/>
  <c r="R64" i="9"/>
  <c r="H64" i="9"/>
  <c r="S58" i="9"/>
  <c r="I58" i="9"/>
  <c r="I57" i="9"/>
  <c r="S56" i="9"/>
  <c r="I56" i="9"/>
  <c r="Q55" i="9"/>
  <c r="P55" i="9"/>
  <c r="O55" i="9"/>
  <c r="I55" i="9"/>
  <c r="G55" i="9"/>
  <c r="F55" i="9"/>
  <c r="E55" i="9"/>
  <c r="R54" i="9"/>
  <c r="H53" i="9"/>
  <c r="R52" i="9"/>
  <c r="H52" i="9"/>
  <c r="R51" i="9"/>
  <c r="R53" i="9"/>
  <c r="H50" i="9"/>
  <c r="R49" i="9"/>
  <c r="H49" i="9"/>
  <c r="R48" i="9"/>
  <c r="H48" i="9"/>
  <c r="R47" i="9"/>
  <c r="H47" i="9"/>
  <c r="S41" i="9"/>
  <c r="I41" i="9"/>
  <c r="I40" i="9"/>
  <c r="S39" i="9"/>
  <c r="I39" i="9"/>
  <c r="Q38" i="9"/>
  <c r="P38" i="9"/>
  <c r="O38" i="9"/>
  <c r="I38" i="9"/>
  <c r="G38" i="9"/>
  <c r="F38" i="9"/>
  <c r="E38" i="9"/>
  <c r="H35" i="9"/>
  <c r="H34" i="9"/>
  <c r="R33" i="9"/>
  <c r="H33" i="9"/>
  <c r="R32" i="9"/>
  <c r="H32" i="9"/>
  <c r="R31" i="9"/>
  <c r="H31" i="9"/>
  <c r="R30" i="9"/>
  <c r="H30" i="9"/>
  <c r="R29" i="9"/>
  <c r="H29" i="9"/>
  <c r="S23" i="9"/>
  <c r="I23" i="9"/>
  <c r="S22" i="9"/>
  <c r="I22" i="9"/>
  <c r="S21" i="9"/>
  <c r="I21" i="9"/>
  <c r="S20" i="9"/>
  <c r="Q20" i="9"/>
  <c r="P20" i="9"/>
  <c r="O20" i="9"/>
  <c r="I20" i="9"/>
  <c r="G20" i="9"/>
  <c r="F20" i="9"/>
  <c r="E20" i="9"/>
  <c r="R16" i="9"/>
  <c r="H16" i="9"/>
  <c r="R15" i="9"/>
  <c r="H15" i="9"/>
  <c r="R14" i="9"/>
  <c r="H14" i="9"/>
  <c r="R13" i="9"/>
  <c r="H13" i="9"/>
  <c r="R12" i="9"/>
  <c r="H12" i="9"/>
  <c r="R70" i="9" l="1"/>
  <c r="C6" i="9"/>
  <c r="H38" i="9"/>
  <c r="H70" i="9"/>
  <c r="H20" i="9"/>
  <c r="I5" i="9"/>
  <c r="K6" i="9" s="1"/>
  <c r="H55" i="9"/>
  <c r="R20" i="9"/>
  <c r="R6" i="9" l="1"/>
  <c r="E5" i="9"/>
  <c r="S70" i="8"/>
  <c r="I70" i="8"/>
  <c r="S69" i="8"/>
  <c r="I69" i="8"/>
  <c r="S68" i="8"/>
  <c r="I68" i="8"/>
  <c r="S67" i="8"/>
  <c r="Q67" i="8"/>
  <c r="P67" i="8"/>
  <c r="O67" i="8"/>
  <c r="I67" i="8"/>
  <c r="G67" i="8"/>
  <c r="F67" i="8"/>
  <c r="E67" i="8"/>
  <c r="R66" i="8"/>
  <c r="H66" i="8"/>
  <c r="R65" i="8"/>
  <c r="H65" i="8"/>
  <c r="R64" i="8"/>
  <c r="H64" i="8"/>
  <c r="R63" i="8"/>
  <c r="H63" i="8"/>
  <c r="R62" i="8"/>
  <c r="H62" i="8"/>
  <c r="R61" i="8"/>
  <c r="H61" i="8"/>
  <c r="R60" i="8"/>
  <c r="H60" i="8"/>
  <c r="S55" i="8"/>
  <c r="I55" i="8"/>
  <c r="I54" i="8"/>
  <c r="S53" i="8"/>
  <c r="I53" i="8"/>
  <c r="Q52" i="8"/>
  <c r="P52" i="8"/>
  <c r="O52" i="8"/>
  <c r="I52" i="8"/>
  <c r="G52" i="8"/>
  <c r="F52" i="8"/>
  <c r="E52" i="8"/>
  <c r="H51" i="8"/>
  <c r="R50" i="8"/>
  <c r="H50" i="8"/>
  <c r="R49" i="8"/>
  <c r="H49" i="8"/>
  <c r="R47" i="8"/>
  <c r="H47" i="8"/>
  <c r="R46" i="8"/>
  <c r="H46" i="8"/>
  <c r="R45" i="8"/>
  <c r="H45" i="8"/>
  <c r="I38" i="8"/>
  <c r="S37" i="8"/>
  <c r="I37" i="8"/>
  <c r="Q36" i="8"/>
  <c r="P36" i="8"/>
  <c r="O36" i="8"/>
  <c r="I36" i="8"/>
  <c r="G36" i="8"/>
  <c r="F36" i="8"/>
  <c r="E36" i="8"/>
  <c r="R35" i="8"/>
  <c r="H34" i="8"/>
  <c r="R33" i="8"/>
  <c r="H33" i="8"/>
  <c r="R32" i="8"/>
  <c r="H32" i="8"/>
  <c r="R31" i="8"/>
  <c r="H31" i="8"/>
  <c r="R30" i="8"/>
  <c r="H30" i="8"/>
  <c r="R29" i="8"/>
  <c r="H29" i="8"/>
  <c r="R28" i="8"/>
  <c r="H28" i="8"/>
  <c r="S22" i="8"/>
  <c r="I22" i="8"/>
  <c r="S21" i="8"/>
  <c r="I21" i="8"/>
  <c r="S20" i="8"/>
  <c r="I20" i="8"/>
  <c r="S19" i="8"/>
  <c r="Q19" i="8"/>
  <c r="P19" i="8"/>
  <c r="O19" i="8"/>
  <c r="R19" i="8" s="1"/>
  <c r="I19" i="8"/>
  <c r="G19" i="8"/>
  <c r="F19" i="8"/>
  <c r="E19" i="8"/>
  <c r="R18" i="8"/>
  <c r="H18" i="8"/>
  <c r="R17" i="8"/>
  <c r="H17" i="8"/>
  <c r="R16" i="8"/>
  <c r="H16" i="8"/>
  <c r="R15" i="8"/>
  <c r="H15" i="8"/>
  <c r="R14" i="8"/>
  <c r="H14" i="8"/>
  <c r="R13" i="8"/>
  <c r="H13" i="8"/>
  <c r="R12" i="8"/>
  <c r="H12" i="8"/>
  <c r="H36" i="8" l="1"/>
  <c r="R67" i="8"/>
  <c r="R52" i="8"/>
  <c r="C6" i="8"/>
  <c r="I5" i="8"/>
  <c r="R6" i="8" s="1"/>
  <c r="H19" i="8"/>
  <c r="H67" i="8"/>
  <c r="K6" i="8" l="1"/>
  <c r="E5" i="8"/>
  <c r="S72" i="7"/>
  <c r="I72" i="7"/>
  <c r="S71" i="7"/>
  <c r="I71" i="7"/>
  <c r="S70" i="7"/>
  <c r="I70" i="7"/>
  <c r="S69" i="7"/>
  <c r="Q69" i="7"/>
  <c r="P69" i="7"/>
  <c r="O69" i="7"/>
  <c r="I69" i="7"/>
  <c r="G69" i="7"/>
  <c r="F69" i="7"/>
  <c r="E69" i="7"/>
  <c r="R68" i="7"/>
  <c r="H68" i="7"/>
  <c r="R67" i="7"/>
  <c r="H67" i="7"/>
  <c r="R66" i="7"/>
  <c r="H66" i="7"/>
  <c r="R65" i="7"/>
  <c r="H65" i="7"/>
  <c r="R64" i="7"/>
  <c r="H64" i="7"/>
  <c r="R63" i="7"/>
  <c r="H63" i="7"/>
  <c r="R62" i="7"/>
  <c r="H62" i="7"/>
  <c r="S56" i="7"/>
  <c r="I56" i="7"/>
  <c r="I55" i="7"/>
  <c r="S54" i="7"/>
  <c r="I54" i="7"/>
  <c r="Q53" i="7"/>
  <c r="P53" i="7"/>
  <c r="O53" i="7"/>
  <c r="I53" i="7"/>
  <c r="G53" i="7"/>
  <c r="F53" i="7"/>
  <c r="E53" i="7"/>
  <c r="R52" i="7"/>
  <c r="R51" i="7"/>
  <c r="H51" i="7"/>
  <c r="R50" i="7"/>
  <c r="H50" i="7"/>
  <c r="R49" i="7"/>
  <c r="H49" i="7"/>
  <c r="R48" i="7"/>
  <c r="H48" i="7"/>
  <c r="R47" i="7"/>
  <c r="R46" i="7"/>
  <c r="H46" i="7"/>
  <c r="R45" i="7"/>
  <c r="H45" i="7"/>
  <c r="S39" i="7"/>
  <c r="I39" i="7"/>
  <c r="I38" i="7"/>
  <c r="S37" i="7"/>
  <c r="I37" i="7"/>
  <c r="Q36" i="7"/>
  <c r="P36" i="7"/>
  <c r="O36" i="7"/>
  <c r="I36" i="7"/>
  <c r="G36" i="7"/>
  <c r="F36" i="7"/>
  <c r="E36" i="7"/>
  <c r="R35" i="7"/>
  <c r="R34" i="7"/>
  <c r="R33" i="7"/>
  <c r="H34" i="7"/>
  <c r="H33" i="7"/>
  <c r="H32" i="7"/>
  <c r="R31" i="7"/>
  <c r="H31" i="7"/>
  <c r="R30" i="7"/>
  <c r="H30" i="7"/>
  <c r="R29" i="7"/>
  <c r="H29" i="7"/>
  <c r="S23" i="7"/>
  <c r="I23" i="7"/>
  <c r="S22" i="7"/>
  <c r="I22" i="7"/>
  <c r="S21" i="7"/>
  <c r="I21" i="7"/>
  <c r="S20" i="7"/>
  <c r="Q20" i="7"/>
  <c r="P20" i="7"/>
  <c r="O20" i="7"/>
  <c r="I20" i="7"/>
  <c r="G20" i="7"/>
  <c r="F20" i="7"/>
  <c r="E20" i="7"/>
  <c r="H19" i="7"/>
  <c r="R18" i="7"/>
  <c r="H18" i="7"/>
  <c r="R17" i="7"/>
  <c r="H17" i="7"/>
  <c r="R16" i="7"/>
  <c r="H16" i="7"/>
  <c r="R15" i="7"/>
  <c r="H15" i="7"/>
  <c r="R14" i="7"/>
  <c r="H14" i="7"/>
  <c r="R13" i="7"/>
  <c r="H13" i="7"/>
  <c r="R12" i="7"/>
  <c r="H12" i="7"/>
  <c r="H69" i="7" l="1"/>
  <c r="H20" i="7"/>
  <c r="R69" i="7"/>
  <c r="H36" i="7"/>
  <c r="I5" i="7"/>
  <c r="R6" i="7" s="1"/>
  <c r="H53" i="7"/>
  <c r="R20" i="7"/>
  <c r="C6" i="7"/>
  <c r="K6" i="7" l="1"/>
  <c r="E5" i="7"/>
  <c r="S71" i="6"/>
  <c r="I71" i="6"/>
  <c r="S70" i="6"/>
  <c r="I70" i="6"/>
  <c r="S69" i="6"/>
  <c r="I69" i="6"/>
  <c r="S68" i="6"/>
  <c r="Q68" i="6"/>
  <c r="P68" i="6"/>
  <c r="O68" i="6"/>
  <c r="I68" i="6"/>
  <c r="G68" i="6"/>
  <c r="F68" i="6"/>
  <c r="E68" i="6"/>
  <c r="S55" i="6"/>
  <c r="I55" i="6"/>
  <c r="I54" i="6"/>
  <c r="S53" i="6"/>
  <c r="I53" i="6"/>
  <c r="Q52" i="6"/>
  <c r="P52" i="6"/>
  <c r="O52" i="6"/>
  <c r="I52" i="6"/>
  <c r="G52" i="6"/>
  <c r="F52" i="6"/>
  <c r="E52" i="6"/>
  <c r="S38" i="6"/>
  <c r="I38" i="6"/>
  <c r="I37" i="6"/>
  <c r="S36" i="6"/>
  <c r="I36" i="6"/>
  <c r="Q35" i="6"/>
  <c r="P35" i="6"/>
  <c r="O35" i="6"/>
  <c r="I35" i="6"/>
  <c r="G35" i="6"/>
  <c r="F35" i="6"/>
  <c r="E35" i="6"/>
  <c r="S21" i="6"/>
  <c r="I21" i="6"/>
  <c r="S20" i="6"/>
  <c r="I20" i="6"/>
  <c r="S19" i="6"/>
  <c r="I19" i="6"/>
  <c r="S18" i="6"/>
  <c r="Q18" i="6"/>
  <c r="P18" i="6"/>
  <c r="O18" i="6"/>
  <c r="I18" i="6"/>
  <c r="G18" i="6"/>
  <c r="F18" i="6"/>
  <c r="E18" i="6"/>
  <c r="R68" i="6" l="1"/>
  <c r="R35" i="6"/>
  <c r="H52" i="6"/>
  <c r="R52" i="6"/>
  <c r="H68" i="6"/>
  <c r="H18" i="6"/>
  <c r="R18" i="6"/>
  <c r="H35" i="6"/>
  <c r="C6" i="6"/>
  <c r="I5" i="6"/>
  <c r="R6" i="6" s="1"/>
  <c r="E5" i="6" l="1"/>
  <c r="K6" i="6"/>
  <c r="S71" i="5"/>
  <c r="I72" i="5"/>
  <c r="I71" i="5"/>
  <c r="S69" i="5"/>
  <c r="Q69" i="5"/>
  <c r="P69" i="5"/>
  <c r="O69" i="5"/>
  <c r="I70" i="5"/>
  <c r="I69" i="5"/>
  <c r="G69" i="5"/>
  <c r="F69" i="5"/>
  <c r="E69" i="5"/>
  <c r="R67" i="5"/>
  <c r="H67" i="5"/>
  <c r="R66" i="5"/>
  <c r="H66" i="5"/>
  <c r="R65" i="5"/>
  <c r="R64" i="5"/>
  <c r="H64" i="5"/>
  <c r="R63" i="5"/>
  <c r="H63" i="5"/>
  <c r="S57" i="5"/>
  <c r="I57" i="5"/>
  <c r="S55" i="5"/>
  <c r="I56" i="5"/>
  <c r="Q54" i="5"/>
  <c r="P54" i="5"/>
  <c r="O54" i="5"/>
  <c r="I55" i="5"/>
  <c r="R53" i="5"/>
  <c r="I54" i="5"/>
  <c r="G54" i="5"/>
  <c r="F54" i="5"/>
  <c r="E54" i="5"/>
  <c r="R52" i="5"/>
  <c r="H52" i="5"/>
  <c r="R51" i="5"/>
  <c r="H51" i="5"/>
  <c r="R50" i="5"/>
  <c r="H50" i="5"/>
  <c r="R49" i="5"/>
  <c r="H49" i="5"/>
  <c r="R48" i="5"/>
  <c r="H48" i="5"/>
  <c r="R47" i="5"/>
  <c r="H47" i="5"/>
  <c r="R46" i="5"/>
  <c r="H46" i="5"/>
  <c r="S40" i="5"/>
  <c r="I40" i="5"/>
  <c r="S38" i="5"/>
  <c r="I39" i="5"/>
  <c r="Q37" i="5"/>
  <c r="P37" i="5"/>
  <c r="O37" i="5"/>
  <c r="I38" i="5"/>
  <c r="I37" i="5"/>
  <c r="G37" i="5"/>
  <c r="F37" i="5"/>
  <c r="E37" i="5"/>
  <c r="R36" i="5"/>
  <c r="R35" i="5"/>
  <c r="H35" i="5"/>
  <c r="R34" i="5"/>
  <c r="H34" i="5"/>
  <c r="R32" i="5"/>
  <c r="H32" i="5"/>
  <c r="R31" i="5"/>
  <c r="H31" i="5"/>
  <c r="R30" i="5"/>
  <c r="H30" i="5"/>
  <c r="R29" i="5"/>
  <c r="H29" i="5"/>
  <c r="I23" i="5"/>
  <c r="S23" i="5"/>
  <c r="I22" i="5"/>
  <c r="S22" i="5"/>
  <c r="S21" i="5"/>
  <c r="I20" i="5"/>
  <c r="G20" i="5"/>
  <c r="F20" i="5"/>
  <c r="E20" i="5"/>
  <c r="S20" i="5"/>
  <c r="Q20" i="5"/>
  <c r="P20" i="5"/>
  <c r="O20" i="5"/>
  <c r="H16" i="5"/>
  <c r="R15" i="5"/>
  <c r="H15" i="5"/>
  <c r="R14" i="5"/>
  <c r="H14" i="5"/>
  <c r="R13" i="5"/>
  <c r="H13" i="5"/>
  <c r="R12" i="5"/>
  <c r="H12" i="5"/>
  <c r="R20" i="5" l="1"/>
  <c r="H20" i="5"/>
  <c r="H54" i="5"/>
  <c r="I5" i="5"/>
  <c r="R6" i="5" s="1"/>
  <c r="R69" i="5"/>
  <c r="H69" i="5"/>
  <c r="H37" i="5"/>
  <c r="C6" i="5"/>
  <c r="K6" i="5" l="1"/>
  <c r="E5" i="5"/>
  <c r="S69" i="4"/>
  <c r="I69" i="4"/>
  <c r="S67" i="4"/>
  <c r="Q67" i="4"/>
  <c r="P67" i="4"/>
  <c r="O67" i="4"/>
  <c r="I67" i="4"/>
  <c r="G67" i="4"/>
  <c r="F67" i="4"/>
  <c r="E67" i="4"/>
  <c r="H66" i="4"/>
  <c r="R65" i="4"/>
  <c r="H65" i="4"/>
  <c r="R64" i="4"/>
  <c r="H64" i="4"/>
  <c r="R63" i="4"/>
  <c r="H63" i="4"/>
  <c r="R62" i="4"/>
  <c r="H62" i="4"/>
  <c r="R61" i="4"/>
  <c r="H61" i="4"/>
  <c r="R60" i="4"/>
  <c r="H60" i="4"/>
  <c r="S53" i="4"/>
  <c r="I53" i="4"/>
  <c r="Q51" i="4"/>
  <c r="P51" i="4"/>
  <c r="O51" i="4"/>
  <c r="I51" i="4"/>
  <c r="G51" i="4"/>
  <c r="F51" i="4"/>
  <c r="E51" i="4"/>
  <c r="H48" i="4"/>
  <c r="H47" i="4"/>
  <c r="R46" i="4"/>
  <c r="H46" i="4"/>
  <c r="R45" i="4"/>
  <c r="H45" i="4"/>
  <c r="R44" i="4"/>
  <c r="H44" i="4"/>
  <c r="R43" i="4"/>
  <c r="H43" i="4"/>
  <c r="S35" i="4"/>
  <c r="I36" i="4"/>
  <c r="Q34" i="4"/>
  <c r="P34" i="4"/>
  <c r="O34" i="4"/>
  <c r="I35" i="4"/>
  <c r="I34" i="4"/>
  <c r="G34" i="4"/>
  <c r="F34" i="4"/>
  <c r="R32" i="4"/>
  <c r="H32" i="4"/>
  <c r="R31" i="4"/>
  <c r="H31" i="4"/>
  <c r="R30" i="4"/>
  <c r="H29" i="4"/>
  <c r="R28" i="4"/>
  <c r="H28" i="4"/>
  <c r="R27" i="4"/>
  <c r="H27" i="4"/>
  <c r="S21" i="4"/>
  <c r="I21" i="4"/>
  <c r="S20" i="4"/>
  <c r="I20" i="4"/>
  <c r="S19" i="4"/>
  <c r="I19" i="4"/>
  <c r="S18" i="4"/>
  <c r="Q18" i="4"/>
  <c r="P18" i="4"/>
  <c r="O18" i="4"/>
  <c r="I18" i="4"/>
  <c r="G18" i="4"/>
  <c r="F18" i="4"/>
  <c r="E18" i="4"/>
  <c r="R14" i="4"/>
  <c r="H14" i="4"/>
  <c r="R13" i="4"/>
  <c r="H13" i="4"/>
  <c r="R12" i="4"/>
  <c r="H12" i="4"/>
  <c r="R11" i="4"/>
  <c r="H11" i="4"/>
  <c r="R67" i="4" l="1"/>
  <c r="H34" i="4"/>
  <c r="C6" i="4"/>
  <c r="H18" i="4"/>
  <c r="R18" i="4"/>
  <c r="H51" i="4"/>
  <c r="H67" i="4"/>
  <c r="I5" i="4"/>
  <c r="K6" i="4" s="1"/>
  <c r="R34" i="4"/>
  <c r="R6" i="4" l="1"/>
  <c r="E5" i="4"/>
  <c r="I39" i="3"/>
  <c r="S72" i="3" l="1"/>
  <c r="I72" i="3"/>
  <c r="S71" i="3"/>
  <c r="I71" i="3"/>
  <c r="S70" i="3"/>
  <c r="I70" i="3"/>
  <c r="S69" i="3"/>
  <c r="Q69" i="3"/>
  <c r="P69" i="3"/>
  <c r="O69" i="3"/>
  <c r="I69" i="3"/>
  <c r="G69" i="3"/>
  <c r="F69" i="3"/>
  <c r="E69" i="3"/>
  <c r="S58" i="3"/>
  <c r="I58" i="3"/>
  <c r="I57" i="3"/>
  <c r="S56" i="3"/>
  <c r="I56" i="3"/>
  <c r="Q55" i="3"/>
  <c r="P55" i="3"/>
  <c r="O55" i="3"/>
  <c r="I55" i="3"/>
  <c r="G55" i="3"/>
  <c r="F55" i="3"/>
  <c r="E55" i="3"/>
  <c r="S41" i="3"/>
  <c r="I41" i="3"/>
  <c r="I40" i="3"/>
  <c r="S39" i="3"/>
  <c r="Q38" i="3"/>
  <c r="P38" i="3"/>
  <c r="O38" i="3"/>
  <c r="I38" i="3"/>
  <c r="G38" i="3"/>
  <c r="F38" i="3"/>
  <c r="E38" i="3"/>
  <c r="S24" i="3"/>
  <c r="I24" i="3"/>
  <c r="S23" i="3"/>
  <c r="I23" i="3"/>
  <c r="S22" i="3"/>
  <c r="I22" i="3"/>
  <c r="Q21" i="3"/>
  <c r="P21" i="3"/>
  <c r="O21" i="3"/>
  <c r="I21" i="3"/>
  <c r="G21" i="3"/>
  <c r="F21" i="3"/>
  <c r="E21" i="3"/>
  <c r="I5" i="3" l="1"/>
  <c r="R6" i="3" s="1"/>
  <c r="H21" i="3"/>
  <c r="C6" i="3"/>
  <c r="E5" i="3" l="1"/>
  <c r="K6" i="3"/>
</calcChain>
</file>

<file path=xl/comments1.xml><?xml version="1.0" encoding="utf-8"?>
<comments xmlns="http://schemas.openxmlformats.org/spreadsheetml/2006/main">
  <authors>
    <author>Reviewer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2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4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4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2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4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4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5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59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</commentList>
</comments>
</file>

<file path=xl/comments3.xml><?xml version="1.0" encoding="utf-8"?>
<comments xmlns="http://schemas.openxmlformats.org/spreadsheetml/2006/main">
  <authors>
    <author>Reviewer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28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5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45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45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</t>
        </r>
      </text>
    </comment>
    <comment ref="M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Z: Zorunlu
S: Seçmeli
OZ: Ortak Zorunlu
Ü: Üniversite Seçmeli
</t>
        </r>
      </text>
    </comment>
    <comment ref="N62" authorId="0" shapeId="0">
      <text>
        <r>
          <rPr>
            <b/>
            <sz val="9"/>
            <color indexed="81"/>
            <rFont val="Tahoma"/>
            <charset val="1"/>
          </rPr>
          <t>Reviewer:</t>
        </r>
        <r>
          <rPr>
            <sz val="9"/>
            <color indexed="81"/>
            <rFont val="Tahoma"/>
            <charset val="1"/>
          </rPr>
          <t xml:space="preserve">
YE: Yüzyüze Eğitim
UE: Uzaktan Eğitim
</t>
        </r>
      </text>
    </comment>
  </commentList>
</comments>
</file>

<file path=xl/comments4.xml><?xml version="1.0" encoding="utf-8"?>
<comments xmlns="http://schemas.openxmlformats.org/spreadsheetml/2006/main">
  <authors>
    <author>Reviewer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</commentList>
</comments>
</file>

<file path=xl/comments5.xml><?xml version="1.0" encoding="utf-8"?>
<comments xmlns="http://schemas.openxmlformats.org/spreadsheetml/2006/main">
  <authors>
    <author>Reviewer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</commentList>
</comments>
</file>

<file path=xl/comments6.xml><?xml version="1.0" encoding="utf-8"?>
<comments xmlns="http://schemas.openxmlformats.org/spreadsheetml/2006/main">
  <authors>
    <author>Reviewer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</commentList>
</comments>
</file>

<file path=xl/comments7.xml><?xml version="1.0" encoding="utf-8"?>
<comments xmlns="http://schemas.openxmlformats.org/spreadsheetml/2006/main">
  <authors>
    <author>Reviewer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</commentList>
</comments>
</file>

<file path=xl/comments8.xml><?xml version="1.0" encoding="utf-8"?>
<comments xmlns="http://schemas.openxmlformats.org/spreadsheetml/2006/main">
  <authors>
    <author>Yazar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</commentList>
</comments>
</file>

<file path=xl/sharedStrings.xml><?xml version="1.0" encoding="utf-8"?>
<sst xmlns="http://schemas.openxmlformats.org/spreadsheetml/2006/main" count="2704" uniqueCount="490">
  <si>
    <t>ATATÜRK ÜNİVERSİTESİ</t>
  </si>
  <si>
    <t>Bu müfredat  toplam</t>
  </si>
  <si>
    <t>KREDİ,</t>
  </si>
  <si>
    <t>1. SINIF</t>
  </si>
  <si>
    <t>1. YARIYIL</t>
  </si>
  <si>
    <t>2. YARIYIL</t>
  </si>
  <si>
    <t>T</t>
  </si>
  <si>
    <t>U</t>
  </si>
  <si>
    <t>L</t>
  </si>
  <si>
    <t>K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</si>
  <si>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</si>
  <si>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</si>
  <si>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</si>
  <si>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</si>
  <si>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</si>
  <si>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</si>
  <si>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</si>
  <si>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</si>
  <si>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</si>
  <si>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</si>
  <si>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UE</t>
  </si>
  <si>
    <t>Eğitim Şekli</t>
  </si>
  <si>
    <t>YE</t>
  </si>
  <si>
    <t>TOPLAM</t>
  </si>
  <si>
    <t>Ders Adı</t>
  </si>
  <si>
    <t>Türü</t>
  </si>
  <si>
    <t>Türk Dili I</t>
  </si>
  <si>
    <t>Türk Dili II</t>
  </si>
  <si>
    <t>Kodu</t>
  </si>
  <si>
    <t>S</t>
  </si>
  <si>
    <t>OZ</t>
  </si>
  <si>
    <t>Z</t>
  </si>
  <si>
    <t>Seçmeli Ders Toplam</t>
  </si>
  <si>
    <t>UE Ders Toplam</t>
  </si>
  <si>
    <t>ÜS</t>
  </si>
  <si>
    <t>Üniv. Seçmeli Ders Toplam</t>
  </si>
  <si>
    <t>Uzaktan Eğitim Yoluyla Okutulan Ders Oranı (%):</t>
  </si>
  <si>
    <t>Seçmeli Ders Oranı (%):</t>
  </si>
  <si>
    <t>Üniversite Seçmeli Dersi Toplam AKTS:</t>
  </si>
  <si>
    <t>İKTİSADİ VE İDARİ BİLİMLER FAKÜLTESİ</t>
  </si>
  <si>
    <t>İŞLETME BÖLÜMÜ LİSANS PROGRAMI MÜFREDAT PLANI</t>
  </si>
  <si>
    <t>Davranış Bilimleri</t>
  </si>
  <si>
    <t>Genel Muhasebe I</t>
  </si>
  <si>
    <t>Hukukun Temel Kavramları</t>
  </si>
  <si>
    <t>İktisada Giriş I</t>
  </si>
  <si>
    <t>Matematik I</t>
  </si>
  <si>
    <t>Temel Bilgi Teknolojileri</t>
  </si>
  <si>
    <t>Atatürk İlkeleri ve İnkılap Tarihi I</t>
  </si>
  <si>
    <t>HF109</t>
  </si>
  <si>
    <t>EKO101</t>
  </si>
  <si>
    <t>Pazarlama Yönetimi</t>
  </si>
  <si>
    <t>Genel Muhasebe II</t>
  </si>
  <si>
    <t>İktisada Giriş II</t>
  </si>
  <si>
    <t>İşletme Bilimlerine Giriş</t>
  </si>
  <si>
    <t>Matematik II</t>
  </si>
  <si>
    <t>İŞL108</t>
  </si>
  <si>
    <t>İKT104</t>
  </si>
  <si>
    <t>EKO102</t>
  </si>
  <si>
    <t>İŞL110</t>
  </si>
  <si>
    <t>Yönetim ve Organizasyon</t>
  </si>
  <si>
    <t>Atatürk İlkeleri ve İnkılap Tarihi II</t>
  </si>
  <si>
    <t>İŞL205</t>
  </si>
  <si>
    <t>EKO201</t>
  </si>
  <si>
    <t>İnsan Kaynakları Yönetimi</t>
  </si>
  <si>
    <t>İstatistik I</t>
  </si>
  <si>
    <t>Dijital Pazarlama</t>
  </si>
  <si>
    <t>Ticaret Hukuku</t>
  </si>
  <si>
    <t>Toplumsal Duyarlık</t>
  </si>
  <si>
    <t>Seçmeli Ders 1</t>
  </si>
  <si>
    <t>EKO202</t>
  </si>
  <si>
    <t>İstatistik II</t>
  </si>
  <si>
    <t>İş Hukuku</t>
  </si>
  <si>
    <t>Seçmeli Ders 2</t>
  </si>
  <si>
    <t>İŞL303</t>
  </si>
  <si>
    <t>İŞL404</t>
  </si>
  <si>
    <t>EKO301</t>
  </si>
  <si>
    <t>Finansın Temel İlkeleri</t>
  </si>
  <si>
    <t>Maliyet Muhasebesi I</t>
  </si>
  <si>
    <t>Yöneylem Araştırması</t>
  </si>
  <si>
    <t>Finansal Yönetim</t>
  </si>
  <si>
    <t>Maliyet Muhasebesi II</t>
  </si>
  <si>
    <t>İŞL302</t>
  </si>
  <si>
    <t>Pazarlama Araştırması</t>
  </si>
  <si>
    <t>Seçmeli Ders  5</t>
  </si>
  <si>
    <t>Mali Tablolar Analizi</t>
  </si>
  <si>
    <t>Uluslararası İşletme Yönetimi</t>
  </si>
  <si>
    <t>Üretim Yönetimi I</t>
  </si>
  <si>
    <t>Seçmeli Ders 7</t>
  </si>
  <si>
    <t>Seçmeli Ders 9</t>
  </si>
  <si>
    <t>Denetim</t>
  </si>
  <si>
    <t>Üretim Yönetimi II</t>
  </si>
  <si>
    <t>Stratejik Yönetim</t>
  </si>
  <si>
    <t>Seçmeli Ders 11</t>
  </si>
  <si>
    <t>Seçmeli Ders 12</t>
  </si>
  <si>
    <t>Seçmeli Ders 3</t>
  </si>
  <si>
    <t>Seçmeli Ders 6</t>
  </si>
  <si>
    <t>Seçmeli Ders 8</t>
  </si>
  <si>
    <t>Seçmeli Ders 10</t>
  </si>
  <si>
    <t>Seçmeli Ders 13</t>
  </si>
  <si>
    <t>İKTİSAT LİSANS PROGRAMI MÜFREDAT PLANI</t>
  </si>
  <si>
    <t>Mikro İktisat I</t>
  </si>
  <si>
    <t>Mikro İktisat II</t>
  </si>
  <si>
    <t>Makro İktisat I</t>
  </si>
  <si>
    <t>Makro İktisat II</t>
  </si>
  <si>
    <t>Toplumsal Duyarlılık</t>
  </si>
  <si>
    <t>Kamu Maliyesi</t>
  </si>
  <si>
    <t>Para Teorisi ve Politikası</t>
  </si>
  <si>
    <t>İktisadi Büyüme ve Kalkınma</t>
  </si>
  <si>
    <t>İktisat Tarihi</t>
  </si>
  <si>
    <t>Ekonometri II</t>
  </si>
  <si>
    <t>Ekonometri I</t>
  </si>
  <si>
    <t>Mesleki İngilizce II</t>
  </si>
  <si>
    <t>Mesleki İngilizce I</t>
  </si>
  <si>
    <t>Seçmeli Ders 4</t>
  </si>
  <si>
    <t>Seçmeli Ders 5</t>
  </si>
  <si>
    <t>Uluslararası İktisat I</t>
  </si>
  <si>
    <t>Uluslararası İktisat II</t>
  </si>
  <si>
    <t>Bölgesel İktisat</t>
  </si>
  <si>
    <t>Türkiye Ekonomisi</t>
  </si>
  <si>
    <t>IKT406</t>
  </si>
  <si>
    <t>İktisadi Planlama</t>
  </si>
  <si>
    <t>Seçmeli Ders 14</t>
  </si>
  <si>
    <t>KAMU YÖNETİMİ LİSANS PROGRAMI I. VE II. ÖĞRETİM MÜFREDAT PLANI</t>
  </si>
  <si>
    <t>KY101</t>
  </si>
  <si>
    <t>Siyaset Bilimi</t>
  </si>
  <si>
    <t>KY102</t>
  </si>
  <si>
    <t>Yönetim Psikolojisi</t>
  </si>
  <si>
    <t>KY103</t>
  </si>
  <si>
    <t>Yönetim Bilimi</t>
  </si>
  <si>
    <t>KY104</t>
  </si>
  <si>
    <t>Türkiye'nin Toplumsal Yapısı</t>
  </si>
  <si>
    <t>KY105</t>
  </si>
  <si>
    <t>İktisada Giriş</t>
  </si>
  <si>
    <t>İKT102</t>
  </si>
  <si>
    <t>Mikro İktisat</t>
  </si>
  <si>
    <t>HTK107</t>
  </si>
  <si>
    <t>Anayasa Hukuku</t>
  </si>
  <si>
    <t>YBS101</t>
  </si>
  <si>
    <t>KY201</t>
  </si>
  <si>
    <t>Kamu Yönetimi</t>
  </si>
  <si>
    <t>KY202</t>
  </si>
  <si>
    <t>Yerel Yönetimler</t>
  </si>
  <si>
    <t>Makro İktisat</t>
  </si>
  <si>
    <t>KY204</t>
  </si>
  <si>
    <t>İdari Yargı</t>
  </si>
  <si>
    <t>İŞL201</t>
  </si>
  <si>
    <t>Muhasebeye Giriş</t>
  </si>
  <si>
    <t>KY206</t>
  </si>
  <si>
    <t>Siyasi Düşünceler Tarihi</t>
  </si>
  <si>
    <t>İdare Hukuku</t>
  </si>
  <si>
    <t>KY301</t>
  </si>
  <si>
    <t>Kentleşme Politikaları</t>
  </si>
  <si>
    <t>KY302</t>
  </si>
  <si>
    <t>Türk Siyasi Hayatı</t>
  </si>
  <si>
    <t>KY303</t>
  </si>
  <si>
    <t>KY304</t>
  </si>
  <si>
    <t>Çevre Politikaları</t>
  </si>
  <si>
    <t>KY305</t>
  </si>
  <si>
    <t>KY306</t>
  </si>
  <si>
    <t>Medeni Hukuk</t>
  </si>
  <si>
    <t>KY401</t>
  </si>
  <si>
    <t>Kamu Personel Yönetimi</t>
  </si>
  <si>
    <t>KY402</t>
  </si>
  <si>
    <t>Siyaset Sosyolojisi</t>
  </si>
  <si>
    <t>KY403</t>
  </si>
  <si>
    <t>KY404</t>
  </si>
  <si>
    <t>Türk Anayasa Düzeni</t>
  </si>
  <si>
    <t>KY406</t>
  </si>
  <si>
    <t>Kent Sosyolojisi</t>
  </si>
  <si>
    <t>ISL102</t>
  </si>
  <si>
    <t>ISL106</t>
  </si>
  <si>
    <t>YBS109</t>
  </si>
  <si>
    <t>TDU201</t>
  </si>
  <si>
    <t>CEK202</t>
  </si>
  <si>
    <t>Çalışma Sosyolojisi</t>
  </si>
  <si>
    <t>CEK204</t>
  </si>
  <si>
    <t xml:space="preserve">Endüstriyel Demokrasi </t>
  </si>
  <si>
    <t>Endüstri İlişkileri</t>
  </si>
  <si>
    <t>CEK206</t>
  </si>
  <si>
    <t>Çalışma Psikolojisi</t>
  </si>
  <si>
    <t>EKO207</t>
  </si>
  <si>
    <t>CEK301</t>
  </si>
  <si>
    <t>CEK304</t>
  </si>
  <si>
    <t>CEK303</t>
  </si>
  <si>
    <t>CEK306</t>
  </si>
  <si>
    <t>Bireysel İş Hukuku</t>
  </si>
  <si>
    <t>CEK401</t>
  </si>
  <si>
    <t>İş Sağlığı ve Güvenliği</t>
  </si>
  <si>
    <t>CEK402</t>
  </si>
  <si>
    <t>Kariyer Yönetimi</t>
  </si>
  <si>
    <t>CEK403</t>
  </si>
  <si>
    <t>Sosyal Güvenlik Hukuku</t>
  </si>
  <si>
    <t>CEK404</t>
  </si>
  <si>
    <t>Gelir Dağılımı ve Politikası</t>
  </si>
  <si>
    <t> 0</t>
  </si>
  <si>
    <t>ÇALIŞMA EKONOMİSİ VE ENDÜSTRİ İLİŞKİLER LİSANS PROGRAMI MÜFREDAT PLANI</t>
  </si>
  <si>
    <t>ULUSLARARASI İLİŞKİLER LİSANS PROGRAMI MÜFREDAT PLANI</t>
  </si>
  <si>
    <t>Siyasi Tarih I</t>
  </si>
  <si>
    <t>Siyasi Tarih II</t>
  </si>
  <si>
    <t xml:space="preserve">Siyaset Bilimi </t>
  </si>
  <si>
    <t>Uluslararası İlişkilere Giriş</t>
  </si>
  <si>
    <t>Uluslararası Politika</t>
  </si>
  <si>
    <t>Toplumsal ve Siyasal Felsefe</t>
  </si>
  <si>
    <t>Uluslararası Örgütler</t>
  </si>
  <si>
    <t>Uluslararası Hukuk I</t>
  </si>
  <si>
    <t>Uluslararası Hukuk II</t>
  </si>
  <si>
    <t>Çağdaş Devlet Sistemleri</t>
  </si>
  <si>
    <t>Dış Politika Analizi</t>
  </si>
  <si>
    <t xml:space="preserve">Uluslararası Güvenlik ve Terör </t>
  </si>
  <si>
    <t>Türk Dış Politikası I</t>
  </si>
  <si>
    <t xml:space="preserve">Türk Dış Politikası II </t>
  </si>
  <si>
    <t>Diplomatik İngilizce I</t>
  </si>
  <si>
    <t>Diplomatik İngilizce II</t>
  </si>
  <si>
    <t>Uluslararası İlişkiler Teorileri</t>
  </si>
  <si>
    <t>Türk Dış Politikasında Güncel Sorunlar</t>
  </si>
  <si>
    <t xml:space="preserve">Uluslararası İlişkilerde Güncel Sorunlar </t>
  </si>
  <si>
    <t>Ortadoğu Tarihi</t>
  </si>
  <si>
    <t>Devletler Özel Hukuku</t>
  </si>
  <si>
    <t>Yakın Dönem Türkiye Siyasi Tarihi I</t>
  </si>
  <si>
    <t>Yakın Dönem Türkiye Siyasi Tarihi II</t>
  </si>
  <si>
    <t>ULUSLARARASI TİCARET VE LOJİSTİK LİSANS PROGRAMI MÜFREDAT PLANI</t>
  </si>
  <si>
    <t>1. YARIYIL (GÜZ)</t>
  </si>
  <si>
    <t>2. YARIYIL (BAHAR)</t>
  </si>
  <si>
    <t>EKO106</t>
  </si>
  <si>
    <t>Matematik</t>
  </si>
  <si>
    <t>HF108</t>
  </si>
  <si>
    <t xml:space="preserve">Ticaret Hukuku </t>
  </si>
  <si>
    <t>Üniversite Seçmeli Ders Toplam</t>
  </si>
  <si>
    <t>3. YARIYIL (GÜZ)</t>
  </si>
  <si>
    <t>4. YARIYIL (BAHAR)</t>
  </si>
  <si>
    <t>UTL201</t>
  </si>
  <si>
    <t>UTL202</t>
  </si>
  <si>
    <t>UTL203</t>
  </si>
  <si>
    <t>UTL204</t>
  </si>
  <si>
    <t>İKT203</t>
  </si>
  <si>
    <t>Mikro Ekonomi</t>
  </si>
  <si>
    <t>İKT205</t>
  </si>
  <si>
    <t>Makro Ekonomi</t>
  </si>
  <si>
    <t>Pazarlama İlkeleri</t>
  </si>
  <si>
    <t>Seçmeli ders 4</t>
  </si>
  <si>
    <t>5. YARIYIL (GÜZ)</t>
  </si>
  <si>
    <t>6. YARIYIL (BAHAR)</t>
  </si>
  <si>
    <t>UTL301</t>
  </si>
  <si>
    <t>Uluslararası Taşımacılık ve Ulaştırma Mevzuatı</t>
  </si>
  <si>
    <t>UTL302</t>
  </si>
  <si>
    <t>Uluslararası Ticarette Kullanılan Belgeler</t>
  </si>
  <si>
    <t>UTL303</t>
  </si>
  <si>
    <t>Tedarik Zinciri Yönetimi</t>
  </si>
  <si>
    <t>UTL304</t>
  </si>
  <si>
    <t>Depolama ve Stok Yönetimi</t>
  </si>
  <si>
    <t>UTL305</t>
  </si>
  <si>
    <t>UTL306</t>
  </si>
  <si>
    <t>EKO305</t>
  </si>
  <si>
    <t>Genel İşletme</t>
  </si>
  <si>
    <t>Üniviversite Seçmeli Ders Toplam</t>
  </si>
  <si>
    <t>7. YARIYIL (GÜZ)</t>
  </si>
  <si>
    <t>8. YARIYIL (BAHAR)</t>
  </si>
  <si>
    <t>UTL401</t>
  </si>
  <si>
    <t>Girişimcilik ve KOBİ’ler</t>
  </si>
  <si>
    <t>UTL402</t>
  </si>
  <si>
    <t>Dağıtım Kanalları Yönetimi</t>
  </si>
  <si>
    <t>UTL403</t>
  </si>
  <si>
    <t>Gümrük ve Kambiyo İşlemleri</t>
  </si>
  <si>
    <t>UTL404</t>
  </si>
  <si>
    <t>İthalat-İhracat Uygulamaları</t>
  </si>
  <si>
    <t>UTL405</t>
  </si>
  <si>
    <t>Dış Ticaret İşlemleri Muhasebesi</t>
  </si>
  <si>
    <t>UTL406</t>
  </si>
  <si>
    <t>E-Ticaret</t>
  </si>
  <si>
    <t>EKONOMETRİ LİSANS PROGRAMI MÜFREDAT PLANI</t>
  </si>
  <si>
    <t>Araştırma Yöntemleri</t>
  </si>
  <si>
    <t>Sosyolojiye Giriş</t>
  </si>
  <si>
    <t xml:space="preserve">Toplumsal Duyarlılık </t>
  </si>
  <si>
    <t>Ekonometrik Analiz</t>
  </si>
  <si>
    <t>Zaman Serisi Analizi</t>
  </si>
  <si>
    <t>Olasılık Teorisi</t>
  </si>
  <si>
    <t>İstatistik Kalite Kontrol</t>
  </si>
  <si>
    <t>Çok Değişkenli İstatistik Teknikler</t>
  </si>
  <si>
    <t>Panel Veri Analizi</t>
  </si>
  <si>
    <t>Uygulamalı Ekonometri</t>
  </si>
  <si>
    <t>Uluslararası İktisat</t>
  </si>
  <si>
    <t>Uygulamalı Yöneylem Araştırması</t>
  </si>
  <si>
    <t>YÖNETİM BİLİŞİM SİSTEMLERİ LİSANS PROGRAMI MÜFREDAT PLANI</t>
  </si>
  <si>
    <t>Yönetim Bilişim Sistemleri</t>
  </si>
  <si>
    <t>Elektronik Hesap Tabloları</t>
  </si>
  <si>
    <t>Bilgisayara Giriş</t>
  </si>
  <si>
    <t>Bilgisayar Donanımı</t>
  </si>
  <si>
    <t>Genel Muhasebe</t>
  </si>
  <si>
    <t>Algoritma ve Programlamaya Giriş</t>
  </si>
  <si>
    <t xml:space="preserve"> Veri Tabanı Yönetim Sistemleri</t>
  </si>
  <si>
    <t>İşletim Sistemleri</t>
  </si>
  <si>
    <t>Sistem Analizi ve Tasarımı</t>
  </si>
  <si>
    <t>Görsel Programlama</t>
  </si>
  <si>
    <t>İstatistik</t>
  </si>
  <si>
    <t xml:space="preserve"> </t>
  </si>
  <si>
    <t>Web Tasarımı</t>
  </si>
  <si>
    <t>Nesne Tabanlı Programlama</t>
  </si>
  <si>
    <t>İnternet Programlama</t>
  </si>
  <si>
    <t>Mobil Programlama</t>
  </si>
  <si>
    <t>Bilgisayar Ağları</t>
  </si>
  <si>
    <t>Siber Güvenlik</t>
  </si>
  <si>
    <t>YBS Bitirme Projesi</t>
  </si>
  <si>
    <t>Yapay Zeka</t>
  </si>
  <si>
    <t>Veri Madenciliği</t>
  </si>
  <si>
    <t>Teknoloji Yönetimi</t>
  </si>
  <si>
    <t>İŞL101</t>
  </si>
  <si>
    <t>İŞL103</t>
  </si>
  <si>
    <t>HF105</t>
  </si>
  <si>
    <t>İKT107</t>
  </si>
  <si>
    <t>EKO109</t>
  </si>
  <si>
    <t>YBS111</t>
  </si>
  <si>
    <t>İŞL102</t>
  </si>
  <si>
    <t>İŞL106</t>
  </si>
  <si>
    <t>EKO108</t>
  </si>
  <si>
    <t>EKO203</t>
  </si>
  <si>
    <t>HF209</t>
  </si>
  <si>
    <t>HF204</t>
  </si>
  <si>
    <t>İŞL301</t>
  </si>
  <si>
    <t>İŞL306</t>
  </si>
  <si>
    <t>İŞL308</t>
  </si>
  <si>
    <t>İŞL406</t>
  </si>
  <si>
    <t>İKT106</t>
  </si>
  <si>
    <t>TDU208</t>
  </si>
  <si>
    <t>YD307</t>
  </si>
  <si>
    <t>YD308</t>
  </si>
  <si>
    <t>EKO103</t>
  </si>
  <si>
    <t>İŞL109</t>
  </si>
  <si>
    <t>IKT402</t>
  </si>
  <si>
    <t>IKT404</t>
  </si>
  <si>
    <t>IKT403</t>
  </si>
  <si>
    <t>IKT401</t>
  </si>
  <si>
    <t>IKT302</t>
  </si>
  <si>
    <t>EKO304</t>
  </si>
  <si>
    <t>YD306</t>
  </si>
  <si>
    <t>IKT303</t>
  </si>
  <si>
    <t>IKT301</t>
  </si>
  <si>
    <t>IKT202</t>
  </si>
  <si>
    <t>IKT204</t>
  </si>
  <si>
    <t>EKO205</t>
  </si>
  <si>
    <t>IKT203</t>
  </si>
  <si>
    <t>IKT201</t>
  </si>
  <si>
    <t>IKT101</t>
  </si>
  <si>
    <t>İŞL105</t>
  </si>
  <si>
    <t>HF107</t>
  </si>
  <si>
    <t>IKT102</t>
  </si>
  <si>
    <t>EKO104</t>
  </si>
  <si>
    <t>IŞL106</t>
  </si>
  <si>
    <t>IŞL108</t>
  </si>
  <si>
    <t>İKT108</t>
  </si>
  <si>
    <t>SY110</t>
  </si>
  <si>
    <t>TDU209</t>
  </si>
  <si>
    <t>EKO204</t>
  </si>
  <si>
    <t>EKO206</t>
  </si>
  <si>
    <t>İKT208</t>
  </si>
  <si>
    <t>EKO303</t>
  </si>
  <si>
    <t>EKO307</t>
  </si>
  <si>
    <t>EKO302</t>
  </si>
  <si>
    <t>EKO306</t>
  </si>
  <si>
    <t>EKO401</t>
  </si>
  <si>
    <t>EKO403</t>
  </si>
  <si>
    <t>İKT405</t>
  </si>
  <si>
    <t>EKO402</t>
  </si>
  <si>
    <t>EKO404</t>
  </si>
  <si>
    <t>EKO406</t>
  </si>
  <si>
    <t>İŞL402</t>
  </si>
  <si>
    <t>İŞL401</t>
  </si>
  <si>
    <t>İŞL403</t>
  </si>
  <si>
    <t>İŞL405</t>
  </si>
  <si>
    <t>İŞL304</t>
  </si>
  <si>
    <t>ISL103</t>
  </si>
  <si>
    <t>HTK105</t>
  </si>
  <si>
    <t>ISL104</t>
  </si>
  <si>
    <t>FF108</t>
  </si>
  <si>
    <t>HF203</t>
  </si>
  <si>
    <t>IKT207</t>
  </si>
  <si>
    <t>EKO209</t>
  </si>
  <si>
    <t>CEK302</t>
  </si>
  <si>
    <t>ULS201</t>
  </si>
  <si>
    <t>ULS203</t>
  </si>
  <si>
    <t>ULS205</t>
  </si>
  <si>
    <t>TDU207</t>
  </si>
  <si>
    <t>ULS202</t>
  </si>
  <si>
    <t>ULS204</t>
  </si>
  <si>
    <t>ULS206</t>
  </si>
  <si>
    <t>ULS301</t>
  </si>
  <si>
    <t>ULS303</t>
  </si>
  <si>
    <t>ULS305</t>
  </si>
  <si>
    <t>ULS307</t>
  </si>
  <si>
    <t>ULS401</t>
  </si>
  <si>
    <t>ULS403</t>
  </si>
  <si>
    <t>ULS405</t>
  </si>
  <si>
    <t>ULS302</t>
  </si>
  <si>
    <t>ULS304</t>
  </si>
  <si>
    <t>ULS306</t>
  </si>
  <si>
    <t>ULS402</t>
  </si>
  <si>
    <t>ULS404</t>
  </si>
  <si>
    <t>ULS406</t>
  </si>
  <si>
    <t>ULS102</t>
  </si>
  <si>
    <t>YBS103</t>
  </si>
  <si>
    <t>İKT101</t>
  </si>
  <si>
    <t>EKO105</t>
  </si>
  <si>
    <t>YBS102</t>
  </si>
  <si>
    <t>YBS104</t>
  </si>
  <si>
    <t>YBS201</t>
  </si>
  <si>
    <t>YBS203</t>
  </si>
  <si>
    <t>YBS202</t>
  </si>
  <si>
    <t>YBS204</t>
  </si>
  <si>
    <t>YBS301</t>
  </si>
  <si>
    <t>YBS303</t>
  </si>
  <si>
    <t>YBS307</t>
  </si>
  <si>
    <t>YBS302</t>
  </si>
  <si>
    <t>YBS304</t>
  </si>
  <si>
    <t>YBS306</t>
  </si>
  <si>
    <t>YBS401</t>
  </si>
  <si>
    <t>YBS403</t>
  </si>
  <si>
    <t>YBS402</t>
  </si>
  <si>
    <t>YBS404</t>
  </si>
  <si>
    <t>YBS406</t>
  </si>
  <si>
    <t>HF103</t>
  </si>
  <si>
    <t>YBS107</t>
  </si>
  <si>
    <t>İŞL207</t>
  </si>
  <si>
    <t>İKT206</t>
  </si>
  <si>
    <t>Üniversite Seçmeli Ders I</t>
  </si>
  <si>
    <t xml:space="preserve"> Üniversite Seçmeli Ders II</t>
  </si>
  <si>
    <t xml:space="preserve"> Üniversite Seçmeli Ders III</t>
  </si>
  <si>
    <t xml:space="preserve"> Üniversite Seçmeli Ders IV</t>
  </si>
  <si>
    <t xml:space="preserve"> Üniversite Seçmeli Ders V</t>
  </si>
  <si>
    <t>Sosyal Politika I</t>
  </si>
  <si>
    <t>Çalışma Ekonomisi I</t>
  </si>
  <si>
    <t>Çalışma Ekonomisi II</t>
  </si>
  <si>
    <t>ULS101</t>
  </si>
  <si>
    <t>YBS205</t>
  </si>
  <si>
    <t>TDU206</t>
  </si>
  <si>
    <t>Bilişim İngilizcesi I</t>
  </si>
  <si>
    <t>Bilişim İngilizcesi II</t>
  </si>
  <si>
    <t>Çağdaş Siyasal Akımlar</t>
  </si>
  <si>
    <t>Lojistik I</t>
  </si>
  <si>
    <t>Uluslararası Ticaret I</t>
  </si>
  <si>
    <t>Lojistik II</t>
  </si>
  <si>
    <t>Uluslararası Ticaret II</t>
  </si>
  <si>
    <t>Sosyal Bilimler İçin Matematik I</t>
  </si>
  <si>
    <t>Sosyal Bilimler İçin Matematik II</t>
  </si>
  <si>
    <t>Paket Programlar İle İstatistik Analiz I</t>
  </si>
  <si>
    <t>Ekonometriye Giriş I</t>
  </si>
  <si>
    <t>Üniversite Seçmeli Ders II</t>
  </si>
  <si>
    <t>Paket Programlar İle İstatistik Analiz II</t>
  </si>
  <si>
    <t>Ekonometriye Giriş II</t>
  </si>
  <si>
    <t>Matematiksel İktisat I</t>
  </si>
  <si>
    <t>Yöneylem Araştırması I</t>
  </si>
  <si>
    <t>Matematiksel İktisat II</t>
  </si>
  <si>
    <t>Yöneylem Araştırması II</t>
  </si>
  <si>
    <t>Üniversite Seçmeli Ders III</t>
  </si>
  <si>
    <t>Üniversite Seçmeli Ders IV</t>
  </si>
  <si>
    <t>Ekonomiye Giriş I</t>
  </si>
  <si>
    <t>Ekonomiye Giriş II</t>
  </si>
  <si>
    <t>Üniversite Seçmeli Ders V</t>
  </si>
  <si>
    <t>Üniversite Seçmeli Ders VI</t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</si>
  <si>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color theme="1"/>
        <rFont val="Arial"/>
        <family val="2"/>
        <charset val="162"/>
      </rPr>
      <t xml:space="preserve"> itibaren uygulanacaktır.</t>
    </r>
  </si>
  <si>
    <t>AİİT1</t>
  </si>
  <si>
    <t>YD 101</t>
  </si>
  <si>
    <t>İngilizce Dilbilgisi I</t>
  </si>
  <si>
    <t>YD 102</t>
  </si>
  <si>
    <t>İngilizce Dilbilgisi II</t>
  </si>
  <si>
    <t>AİİT2</t>
  </si>
  <si>
    <t>TD1</t>
  </si>
  <si>
    <t>TD2</t>
  </si>
  <si>
    <t>YD201</t>
  </si>
  <si>
    <t>İngilizce Dinleme ve Konuşma</t>
  </si>
  <si>
    <t>YD202</t>
  </si>
  <si>
    <t xml:space="preserve">İngilizce Okuma ve Yazma </t>
  </si>
  <si>
    <t>Staj (Seçmeli) *</t>
  </si>
  <si>
    <t xml:space="preserve">*Staj seçmeli olup AKTS değeri 2 seçmeli ders AKTS değerine eşittir. Staj dersi 4. veya 6. yarıyılda seçilebilir ve seçildiği yarıyılı takip eden yaz döneminde yapılır. Staj dersinin alındığı yarıyılda 2 seçmeli dersten muaf olunur. </t>
  </si>
  <si>
    <t>Staj (Seçmeli)*</t>
  </si>
  <si>
    <r>
      <t>Doğrusal Cebir ve İktisadi Uygulamaları</t>
    </r>
    <r>
      <rPr>
        <i/>
        <sz val="9"/>
        <rFont val="Arial"/>
        <family val="2"/>
        <charset val="162"/>
      </rPr>
      <t xml:space="preserve"> </t>
    </r>
  </si>
  <si>
    <t>Çalışma Yaşamında Davranış</t>
  </si>
  <si>
    <t>Çatışma Yönetimi</t>
  </si>
  <si>
    <t>İŞL203</t>
  </si>
  <si>
    <t>İŞL202</t>
  </si>
  <si>
    <t>İŞL104</t>
  </si>
  <si>
    <t>IKT205</t>
  </si>
  <si>
    <t>KY203</t>
  </si>
  <si>
    <t>KY106</t>
  </si>
  <si>
    <t>CEK201</t>
  </si>
  <si>
    <t>CEK203</t>
  </si>
  <si>
    <t>CEK305</t>
  </si>
  <si>
    <t>ULS104</t>
  </si>
  <si>
    <t>YBS305</t>
  </si>
  <si>
    <t>YD309</t>
  </si>
  <si>
    <t xml:space="preserve">Temel Bilgi Teknolojileri </t>
  </si>
  <si>
    <t>İŞL107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</si>
</sst>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"/>
  </numFmts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i/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6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164" fontId="7" fillId="0" borderId="0" applyFont="0" applyFill="0" applyBorder="0" applyAlignment="0" applyProtection="0"/>
  </cellStyleXfs>
  <cellXfs count="271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10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Protection="1"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Protection="1"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center"/>
    </xf>
    <xf numFmtId="0" fontId="9" fillId="0" borderId="0" xfId="0" applyFont="1" applyFill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3" borderId="3" xfId="0" applyFont="1" applyFill="1" applyBorder="1" applyAlignment="1" applyProtection="1">
      <alignment horizontal="right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protection locked="0"/>
    </xf>
    <xf numFmtId="0" fontId="9" fillId="0" borderId="3" xfId="0" applyFont="1" applyFill="1" applyBorder="1" applyAlignment="1" applyProtection="1"/>
    <xf numFmtId="0" fontId="9" fillId="0" borderId="0" xfId="0" applyFont="1" applyAlignment="1" applyProtection="1"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protection locked="0"/>
    </xf>
    <xf numFmtId="0" fontId="12" fillId="3" borderId="3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11" fillId="0" borderId="3" xfId="0" applyFont="1" applyFill="1" applyBorder="1" applyAlignment="1" applyProtection="1">
      <protection locked="0"/>
    </xf>
    <xf numFmtId="0" fontId="9" fillId="3" borderId="3" xfId="0" applyFont="1" applyFill="1" applyBorder="1" applyProtection="1"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3" xfId="1" applyFont="1" applyBorder="1" applyAlignment="1">
      <alignment vertical="center" wrapText="1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5" borderId="3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/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right"/>
      <protection locked="0"/>
    </xf>
    <xf numFmtId="0" fontId="9" fillId="6" borderId="3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9" fillId="4" borderId="0" xfId="0" applyFont="1" applyFill="1"/>
    <xf numFmtId="0" fontId="9" fillId="4" borderId="0" xfId="0" applyFont="1" applyFill="1" applyAlignment="1" applyProtection="1">
      <alignment horizontal="center"/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</xf>
    <xf numFmtId="0" fontId="9" fillId="0" borderId="3" xfId="0" applyFont="1" applyBorder="1"/>
    <xf numFmtId="0" fontId="9" fillId="0" borderId="4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Protection="1"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4" borderId="3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4" borderId="0" xfId="0" applyFont="1" applyFill="1" applyBorder="1" applyProtection="1"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 locked="0"/>
    </xf>
    <xf numFmtId="0" fontId="9" fillId="0" borderId="0" xfId="0" applyFont="1" applyAlignment="1"/>
    <xf numFmtId="0" fontId="9" fillId="0" borderId="3" xfId="1" applyFont="1" applyBorder="1" applyProtection="1">
      <protection locked="0"/>
    </xf>
    <xf numFmtId="164" fontId="9" fillId="0" borderId="3" xfId="2" applyFont="1" applyBorder="1" applyAlignment="1" applyProtection="1">
      <protection locked="0"/>
    </xf>
    <xf numFmtId="0" fontId="14" fillId="0" borderId="3" xfId="0" applyFont="1" applyBorder="1" applyAlignment="1">
      <alignment horizontal="left" vertical="center"/>
    </xf>
    <xf numFmtId="0" fontId="11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Protection="1">
      <protection locked="0"/>
    </xf>
    <xf numFmtId="0" fontId="14" fillId="0" borderId="3" xfId="0" applyFont="1" applyBorder="1" applyAlignment="1">
      <alignment vertical="center"/>
    </xf>
    <xf numFmtId="0" fontId="9" fillId="4" borderId="3" xfId="0" applyFont="1" applyFill="1" applyBorder="1" applyAlignment="1" applyProtection="1">
      <protection locked="0"/>
    </xf>
    <xf numFmtId="0" fontId="10" fillId="0" borderId="6" xfId="0" applyFont="1" applyBorder="1" applyAlignment="1" applyProtection="1">
      <alignment horizontal="center" vertical="top" wrapText="1"/>
    </xf>
    <xf numFmtId="0" fontId="10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65" fontId="10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vertical="top"/>
      <protection locked="0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5" borderId="3" xfId="0" applyFont="1" applyFill="1" applyBorder="1" applyAlignment="1" applyProtection="1">
      <alignment horizontal="center" vertical="top"/>
      <protection locked="0"/>
    </xf>
    <xf numFmtId="0" fontId="9" fillId="5" borderId="3" xfId="0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  <protection locked="0"/>
    </xf>
    <xf numFmtId="0" fontId="9" fillId="0" borderId="3" xfId="0" applyFont="1" applyFill="1" applyBorder="1" applyAlignment="1">
      <alignment vertical="top"/>
    </xf>
    <xf numFmtId="0" fontId="9" fillId="0" borderId="3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right" vertical="top"/>
      <protection locked="0"/>
    </xf>
    <xf numFmtId="0" fontId="9" fillId="0" borderId="3" xfId="0" applyFont="1" applyBorder="1" applyAlignment="1" applyProtection="1">
      <alignment horizontal="right"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right" vertical="top"/>
      <protection locked="0"/>
    </xf>
    <xf numFmtId="0" fontId="9" fillId="2" borderId="3" xfId="0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vertical="top"/>
      <protection locked="0"/>
    </xf>
    <xf numFmtId="0" fontId="9" fillId="2" borderId="3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Border="1" applyAlignment="1" applyProtection="1">
      <alignment horizontal="right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top"/>
      <protection locked="0"/>
    </xf>
    <xf numFmtId="0" fontId="9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center" vertical="top"/>
    </xf>
    <xf numFmtId="0" fontId="9" fillId="4" borderId="0" xfId="0" applyFont="1" applyFill="1" applyAlignment="1" applyProtection="1">
      <alignment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right" vertical="top"/>
      <protection locked="0"/>
    </xf>
    <xf numFmtId="0" fontId="8" fillId="0" borderId="4" xfId="0" applyFont="1" applyFill="1" applyBorder="1" applyAlignment="1" applyProtection="1">
      <alignment horizontal="center" vertical="top"/>
    </xf>
    <xf numFmtId="0" fontId="9" fillId="3" borderId="3" xfId="0" applyFont="1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 applyProtection="1">
      <alignment vertical="top"/>
      <protection locked="0"/>
    </xf>
    <xf numFmtId="0" fontId="9" fillId="3" borderId="3" xfId="0" applyFont="1" applyFill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center" vertical="top"/>
    </xf>
    <xf numFmtId="0" fontId="9" fillId="4" borderId="3" xfId="0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9" fillId="3" borderId="4" xfId="0" applyFont="1" applyFill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vertical="top"/>
      <protection locked="0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>
      <alignment vertical="center" wrapText="1"/>
    </xf>
    <xf numFmtId="0" fontId="9" fillId="0" borderId="11" xfId="0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3" xfId="0" applyFont="1" applyBorder="1" applyAlignment="1"/>
    <xf numFmtId="0" fontId="9" fillId="0" borderId="2" xfId="0" applyFont="1" applyBorder="1"/>
    <xf numFmtId="0" fontId="9" fillId="0" borderId="3" xfId="0" applyFont="1" applyBorder="1" applyAlignment="1">
      <alignment horizontal="justify" vertical="center" wrapText="1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Protection="1"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Protection="1">
      <protection locked="0"/>
    </xf>
    <xf numFmtId="49" fontId="9" fillId="0" borderId="13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165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165" fontId="10" fillId="0" borderId="9" xfId="0" applyNumberFormat="1" applyFont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9" fillId="0" borderId="6" xfId="0" quotePrefix="1" applyFont="1" applyBorder="1" applyAlignment="1" applyProtection="1">
      <alignment horizontal="left" vertical="center" wrapText="1"/>
      <protection locked="0"/>
    </xf>
    <xf numFmtId="0" fontId="9" fillId="0" borderId="7" xfId="0" quotePrefix="1" applyFont="1" applyBorder="1" applyAlignment="1" applyProtection="1">
      <alignment horizontal="left" vertical="center" wrapText="1"/>
      <protection locked="0"/>
    </xf>
    <xf numFmtId="165" fontId="10" fillId="0" borderId="9" xfId="0" applyNumberFormat="1" applyFont="1" applyBorder="1" applyAlignment="1" applyProtection="1">
      <alignment horizontal="left"/>
      <protection locked="0"/>
    </xf>
    <xf numFmtId="165" fontId="10" fillId="0" borderId="10" xfId="0" applyNumberFormat="1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4" borderId="3" xfId="1" applyFont="1" applyFill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right" vertical="top" wrapText="1"/>
      <protection locked="0"/>
    </xf>
    <xf numFmtId="0" fontId="9" fillId="0" borderId="6" xfId="0" applyFont="1" applyBorder="1" applyAlignment="1" applyProtection="1">
      <alignment horizontal="right" vertical="top" wrapText="1"/>
      <protection locked="0"/>
    </xf>
    <xf numFmtId="1" fontId="10" fillId="0" borderId="6" xfId="0" applyNumberFormat="1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/>
      <protection locked="0"/>
    </xf>
    <xf numFmtId="0" fontId="9" fillId="0" borderId="6" xfId="0" quotePrefix="1" applyFont="1" applyBorder="1" applyAlignment="1" applyProtection="1">
      <alignment horizontal="left" vertical="top" wrapText="1"/>
      <protection locked="0"/>
    </xf>
    <xf numFmtId="0" fontId="9" fillId="0" borderId="7" xfId="0" quotePrefix="1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right" vertical="top"/>
      <protection locked="0"/>
    </xf>
    <xf numFmtId="0" fontId="9" fillId="0" borderId="9" xfId="0" applyFont="1" applyBorder="1" applyAlignment="1" applyProtection="1">
      <alignment horizontal="right" vertical="top"/>
      <protection locked="0"/>
    </xf>
    <xf numFmtId="165" fontId="10" fillId="0" borderId="9" xfId="0" applyNumberFormat="1" applyFont="1" applyBorder="1" applyAlignment="1" applyProtection="1">
      <alignment horizontal="left" vertical="top"/>
      <protection locked="0"/>
    </xf>
    <xf numFmtId="165" fontId="10" fillId="0" borderId="1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abSelected="1" zoomScaleNormal="100" workbookViewId="0">
      <selection activeCell="A3" sqref="A3:S3"/>
    </sheetView>
  </sheetViews>
  <sheetFormatPr defaultColWidth="9.109375" defaultRowHeight="11.4" x14ac:dyDescent="0.2"/>
  <cols>
    <col min="1" max="1" width="7.5546875" style="61" bestFit="1" customWidth="1"/>
    <col min="2" max="2" width="29.6640625" style="3" bestFit="1" customWidth="1"/>
    <col min="3" max="3" width="4.44140625" style="74" bestFit="1" customWidth="1"/>
    <col min="4" max="4" width="7.88671875" style="3" customWidth="1"/>
    <col min="5" max="5" width="2.88671875" style="74" bestFit="1" customWidth="1"/>
    <col min="6" max="6" width="2" style="74" bestFit="1" customWidth="1"/>
    <col min="7" max="7" width="1.88671875" style="74" bestFit="1" customWidth="1"/>
    <col min="8" max="8" width="2.88671875" style="74" bestFit="1" customWidth="1"/>
    <col min="9" max="9" width="5.109375" style="74" bestFit="1" customWidth="1"/>
    <col min="10" max="10" width="2" style="3" customWidth="1"/>
    <col min="11" max="11" width="7.5546875" style="61" bestFit="1" customWidth="1"/>
    <col min="12" max="12" width="30.109375" style="3" bestFit="1" customWidth="1"/>
    <col min="13" max="13" width="4.44140625" style="74" bestFit="1" customWidth="1"/>
    <col min="14" max="14" width="7.88671875" style="3" customWidth="1"/>
    <col min="15" max="15" width="2.88671875" style="3" bestFit="1" customWidth="1"/>
    <col min="16" max="16" width="2" style="3" bestFit="1" customWidth="1"/>
    <col min="17" max="17" width="1.88671875" style="3" bestFit="1" customWidth="1"/>
    <col min="18" max="18" width="2.88671875" style="3" bestFit="1" customWidth="1"/>
    <col min="19" max="19" width="5.109375" style="3" bestFit="1" customWidth="1"/>
    <col min="20" max="20" width="8.6640625" style="3" customWidth="1"/>
    <col min="21" max="21" width="7.5546875" style="3" bestFit="1" customWidth="1"/>
    <col min="22" max="22" width="30.5546875" style="3" customWidth="1"/>
    <col min="23" max="23" width="4.44140625" style="3" bestFit="1" customWidth="1"/>
    <col min="24" max="24" width="9.88671875" style="3" customWidth="1"/>
    <col min="25" max="25" width="2.88671875" style="3" bestFit="1" customWidth="1"/>
    <col min="26" max="26" width="2" style="3" bestFit="1" customWidth="1"/>
    <col min="27" max="27" width="1.88671875" style="3" bestFit="1" customWidth="1"/>
    <col min="28" max="28" width="2.88671875" style="3" bestFit="1" customWidth="1"/>
    <col min="29" max="29" width="5.109375" style="3" bestFit="1" customWidth="1"/>
    <col min="30" max="30" width="17.33203125" style="3" customWidth="1"/>
    <col min="31" max="16384" width="9.109375" style="3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40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81"/>
      <c r="B4" s="5"/>
      <c r="C4" s="5"/>
      <c r="D4" s="5"/>
      <c r="E4" s="5"/>
      <c r="F4" s="5"/>
      <c r="G4" s="5"/>
      <c r="H4" s="5"/>
      <c r="I4" s="5"/>
      <c r="J4" s="5"/>
      <c r="K4" s="81"/>
      <c r="L4" s="5"/>
      <c r="M4" s="5"/>
      <c r="N4" s="5"/>
      <c r="O4" s="5"/>
      <c r="P4" s="5"/>
      <c r="Q4" s="5"/>
      <c r="R4" s="5"/>
      <c r="S4" s="5"/>
    </row>
    <row r="5" spans="1:19" s="7" customFormat="1" ht="15.75" customHeight="1" x14ac:dyDescent="0.3">
      <c r="A5" s="245" t="s">
        <v>1</v>
      </c>
      <c r="B5" s="246"/>
      <c r="C5" s="246"/>
      <c r="D5" s="246"/>
      <c r="E5" s="247">
        <f>H21+R21+H38+R38+H55+R55+H69+R69</f>
        <v>160</v>
      </c>
      <c r="F5" s="247"/>
      <c r="G5" s="248" t="s">
        <v>2</v>
      </c>
      <c r="H5" s="248"/>
      <c r="I5" s="6">
        <f>I21+S21+I38+S38+I55+S55+I69+S69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19" ht="14.4" customHeight="1" x14ac:dyDescent="0.25">
      <c r="A6" s="238" t="s">
        <v>38</v>
      </c>
      <c r="B6" s="239"/>
      <c r="C6" s="8">
        <f>I24+S24+I41+S41+I58+S58+I72+S72</f>
        <v>15</v>
      </c>
      <c r="D6" s="239" t="s">
        <v>37</v>
      </c>
      <c r="E6" s="239"/>
      <c r="F6" s="239"/>
      <c r="G6" s="239"/>
      <c r="H6" s="239"/>
      <c r="I6" s="239"/>
      <c r="J6" s="239"/>
      <c r="K6" s="231">
        <f>((I23+S23+I40+S40+I24+S24+I41+S41+I57+I58+S57+S58+I71+I72+S71+S72)/I5*100)</f>
        <v>22.916666666666664</v>
      </c>
      <c r="L6" s="239" t="s">
        <v>36</v>
      </c>
      <c r="M6" s="239"/>
      <c r="N6" s="239"/>
      <c r="O6" s="239"/>
      <c r="P6" s="239"/>
      <c r="Q6" s="239"/>
      <c r="R6" s="251">
        <f>((I22+S22+I39+S39+I56+S56+I70+S70)/I5)*100</f>
        <v>12.5</v>
      </c>
      <c r="S6" s="252"/>
    </row>
    <row r="7" spans="1:19" ht="9.9" customHeight="1" x14ac:dyDescent="0.25">
      <c r="A7" s="82"/>
      <c r="B7" s="9"/>
      <c r="C7" s="10"/>
      <c r="D7" s="9"/>
      <c r="E7" s="9"/>
      <c r="F7" s="9"/>
      <c r="G7" s="9"/>
      <c r="H7" s="9"/>
      <c r="I7" s="9"/>
      <c r="J7" s="9"/>
      <c r="K7" s="86"/>
      <c r="L7" s="9"/>
      <c r="M7" s="9"/>
      <c r="N7" s="9"/>
      <c r="O7" s="9"/>
      <c r="P7" s="9"/>
      <c r="Q7" s="9"/>
      <c r="R7" s="11"/>
      <c r="S7" s="11"/>
    </row>
    <row r="8" spans="1:19" ht="20.100000000000001" customHeight="1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ht="9.9" customHeight="1" x14ac:dyDescent="0.25">
      <c r="A9" s="81"/>
      <c r="B9" s="5"/>
      <c r="C9" s="5"/>
      <c r="D9" s="5"/>
      <c r="E9" s="5"/>
      <c r="F9" s="5"/>
      <c r="G9" s="5"/>
      <c r="H9" s="5"/>
      <c r="I9" s="5"/>
      <c r="J9" s="5"/>
      <c r="K9" s="81"/>
      <c r="L9" s="5"/>
      <c r="M9" s="5"/>
      <c r="N9" s="5"/>
      <c r="O9" s="5"/>
      <c r="P9" s="5"/>
      <c r="Q9" s="5"/>
      <c r="R9" s="5"/>
      <c r="S9" s="5"/>
    </row>
    <row r="10" spans="1:19" ht="12" x14ac:dyDescent="0.25">
      <c r="A10" s="240" t="s">
        <v>4</v>
      </c>
      <c r="B10" s="240"/>
      <c r="C10" s="240"/>
      <c r="D10" s="240"/>
      <c r="E10" s="240"/>
      <c r="F10" s="240"/>
      <c r="G10" s="240"/>
      <c r="H10" s="240"/>
      <c r="I10" s="240"/>
      <c r="J10" s="12"/>
      <c r="K10" s="240" t="s">
        <v>5</v>
      </c>
      <c r="L10" s="240"/>
      <c r="M10" s="240"/>
      <c r="N10" s="240"/>
      <c r="O10" s="240"/>
      <c r="P10" s="240"/>
      <c r="Q10" s="240"/>
      <c r="R10" s="240"/>
      <c r="S10" s="240"/>
    </row>
    <row r="11" spans="1:19" s="7" customFormat="1" ht="29.25" customHeight="1" x14ac:dyDescent="0.3">
      <c r="A11" s="14" t="s">
        <v>28</v>
      </c>
      <c r="B11" s="14" t="s">
        <v>24</v>
      </c>
      <c r="C11" s="15" t="s">
        <v>25</v>
      </c>
      <c r="D11" s="16" t="s">
        <v>21</v>
      </c>
      <c r="E11" s="15" t="s">
        <v>6</v>
      </c>
      <c r="F11" s="15" t="s">
        <v>7</v>
      </c>
      <c r="G11" s="15" t="s">
        <v>8</v>
      </c>
      <c r="H11" s="17" t="s">
        <v>9</v>
      </c>
      <c r="I11" s="15" t="s">
        <v>10</v>
      </c>
      <c r="J11" s="18"/>
      <c r="K11" s="14" t="s">
        <v>28</v>
      </c>
      <c r="L11" s="14" t="s">
        <v>24</v>
      </c>
      <c r="M11" s="15" t="s">
        <v>25</v>
      </c>
      <c r="N11" s="16" t="s">
        <v>21</v>
      </c>
      <c r="O11" s="15" t="s">
        <v>6</v>
      </c>
      <c r="P11" s="15" t="s">
        <v>7</v>
      </c>
      <c r="Q11" s="15" t="s">
        <v>8</v>
      </c>
      <c r="R11" s="17" t="s">
        <v>9</v>
      </c>
      <c r="S11" s="15" t="s">
        <v>10</v>
      </c>
    </row>
    <row r="12" spans="1:19" x14ac:dyDescent="0.2">
      <c r="A12" s="59" t="s">
        <v>305</v>
      </c>
      <c r="B12" s="20" t="s">
        <v>41</v>
      </c>
      <c r="C12" s="21" t="s">
        <v>31</v>
      </c>
      <c r="D12" s="21" t="s">
        <v>22</v>
      </c>
      <c r="E12" s="21">
        <v>3</v>
      </c>
      <c r="F12" s="21">
        <v>0</v>
      </c>
      <c r="G12" s="21">
        <v>0</v>
      </c>
      <c r="H12" s="22">
        <v>3</v>
      </c>
      <c r="I12" s="21">
        <v>4</v>
      </c>
      <c r="K12" s="59" t="s">
        <v>311</v>
      </c>
      <c r="L12" s="20" t="s">
        <v>51</v>
      </c>
      <c r="M12" s="21" t="s">
        <v>31</v>
      </c>
      <c r="N12" s="21" t="s">
        <v>22</v>
      </c>
      <c r="O12" s="21">
        <v>3</v>
      </c>
      <c r="P12" s="21">
        <v>0</v>
      </c>
      <c r="Q12" s="21">
        <v>0</v>
      </c>
      <c r="R12" s="22">
        <v>3</v>
      </c>
      <c r="S12" s="21">
        <v>5</v>
      </c>
    </row>
    <row r="13" spans="1:19" x14ac:dyDescent="0.2">
      <c r="A13" s="59" t="s">
        <v>306</v>
      </c>
      <c r="B13" s="20" t="s">
        <v>42</v>
      </c>
      <c r="C13" s="21" t="s">
        <v>31</v>
      </c>
      <c r="D13" s="21" t="s">
        <v>22</v>
      </c>
      <c r="E13" s="21">
        <v>3</v>
      </c>
      <c r="F13" s="21">
        <v>0</v>
      </c>
      <c r="G13" s="21">
        <v>0</v>
      </c>
      <c r="H13" s="22">
        <v>3</v>
      </c>
      <c r="I13" s="21">
        <v>4</v>
      </c>
      <c r="K13" s="59" t="s">
        <v>56</v>
      </c>
      <c r="L13" s="20" t="s">
        <v>52</v>
      </c>
      <c r="M13" s="21" t="s">
        <v>31</v>
      </c>
      <c r="N13" s="21" t="s">
        <v>22</v>
      </c>
      <c r="O13" s="21">
        <v>3</v>
      </c>
      <c r="P13" s="21">
        <v>0</v>
      </c>
      <c r="Q13" s="21">
        <v>0</v>
      </c>
      <c r="R13" s="22">
        <v>3</v>
      </c>
      <c r="S13" s="21">
        <v>5</v>
      </c>
    </row>
    <row r="14" spans="1:19" x14ac:dyDescent="0.2">
      <c r="A14" s="59" t="s">
        <v>307</v>
      </c>
      <c r="B14" s="20" t="s">
        <v>43</v>
      </c>
      <c r="C14" s="21" t="s">
        <v>31</v>
      </c>
      <c r="D14" s="21" t="s">
        <v>20</v>
      </c>
      <c r="E14" s="21">
        <v>3</v>
      </c>
      <c r="F14" s="21">
        <v>0</v>
      </c>
      <c r="G14" s="21">
        <v>0</v>
      </c>
      <c r="H14" s="22">
        <v>3</v>
      </c>
      <c r="I14" s="21">
        <v>4</v>
      </c>
      <c r="K14" s="59" t="s">
        <v>478</v>
      </c>
      <c r="L14" s="20" t="s">
        <v>53</v>
      </c>
      <c r="M14" s="21" t="s">
        <v>31</v>
      </c>
      <c r="N14" s="21" t="s">
        <v>22</v>
      </c>
      <c r="O14" s="21">
        <v>3</v>
      </c>
      <c r="P14" s="21">
        <v>0</v>
      </c>
      <c r="Q14" s="21">
        <v>0</v>
      </c>
      <c r="R14" s="22">
        <v>3</v>
      </c>
      <c r="S14" s="21">
        <v>4</v>
      </c>
    </row>
    <row r="15" spans="1:19" x14ac:dyDescent="0.2">
      <c r="A15" s="59" t="s">
        <v>308</v>
      </c>
      <c r="B15" s="20" t="s">
        <v>44</v>
      </c>
      <c r="C15" s="21" t="s">
        <v>31</v>
      </c>
      <c r="D15" s="21" t="s">
        <v>22</v>
      </c>
      <c r="E15" s="21">
        <v>3</v>
      </c>
      <c r="F15" s="21">
        <v>0</v>
      </c>
      <c r="G15" s="21">
        <v>0</v>
      </c>
      <c r="H15" s="22">
        <v>3</v>
      </c>
      <c r="I15" s="21">
        <v>4</v>
      </c>
      <c r="K15" s="59" t="s">
        <v>313</v>
      </c>
      <c r="L15" s="20" t="s">
        <v>54</v>
      </c>
      <c r="M15" s="21" t="s">
        <v>31</v>
      </c>
      <c r="N15" s="21" t="s">
        <v>22</v>
      </c>
      <c r="O15" s="21">
        <v>3</v>
      </c>
      <c r="P15" s="21">
        <v>0</v>
      </c>
      <c r="Q15" s="21">
        <v>0</v>
      </c>
      <c r="R15" s="22">
        <v>3</v>
      </c>
      <c r="S15" s="21">
        <v>5</v>
      </c>
    </row>
    <row r="16" spans="1:19" x14ac:dyDescent="0.2">
      <c r="A16" s="59" t="s">
        <v>309</v>
      </c>
      <c r="B16" s="20" t="s">
        <v>45</v>
      </c>
      <c r="C16" s="21" t="s">
        <v>31</v>
      </c>
      <c r="D16" s="21" t="s">
        <v>22</v>
      </c>
      <c r="E16" s="21">
        <v>3</v>
      </c>
      <c r="F16" s="21">
        <v>0</v>
      </c>
      <c r="G16" s="21">
        <v>0</v>
      </c>
      <c r="H16" s="22">
        <v>3</v>
      </c>
      <c r="I16" s="21">
        <v>4</v>
      </c>
      <c r="K16" s="59" t="s">
        <v>312</v>
      </c>
      <c r="L16" s="20" t="s">
        <v>59</v>
      </c>
      <c r="M16" s="21" t="s">
        <v>31</v>
      </c>
      <c r="N16" s="21" t="s">
        <v>22</v>
      </c>
      <c r="O16" s="21">
        <v>3</v>
      </c>
      <c r="P16" s="21">
        <v>0</v>
      </c>
      <c r="Q16" s="21">
        <v>0</v>
      </c>
      <c r="R16" s="22">
        <v>3</v>
      </c>
      <c r="S16" s="21">
        <v>4</v>
      </c>
    </row>
    <row r="17" spans="1:19" ht="13.2" x14ac:dyDescent="0.25">
      <c r="A17" s="59" t="s">
        <v>310</v>
      </c>
      <c r="B17" s="20" t="s">
        <v>46</v>
      </c>
      <c r="C17" s="21" t="s">
        <v>31</v>
      </c>
      <c r="D17" s="21" t="s">
        <v>22</v>
      </c>
      <c r="E17" s="21">
        <v>3</v>
      </c>
      <c r="F17" s="21">
        <v>0</v>
      </c>
      <c r="G17" s="21">
        <v>0</v>
      </c>
      <c r="H17" s="22">
        <v>3</v>
      </c>
      <c r="I17" s="21">
        <v>3</v>
      </c>
      <c r="K17" s="2" t="s">
        <v>461</v>
      </c>
      <c r="L17" s="1" t="s">
        <v>462</v>
      </c>
      <c r="M17" s="28" t="s">
        <v>31</v>
      </c>
      <c r="N17" s="28" t="s">
        <v>22</v>
      </c>
      <c r="O17" s="28">
        <v>4</v>
      </c>
      <c r="P17" s="28">
        <v>0</v>
      </c>
      <c r="Q17" s="28">
        <v>0</v>
      </c>
      <c r="R17" s="28">
        <v>4</v>
      </c>
      <c r="S17" s="28">
        <v>5</v>
      </c>
    </row>
    <row r="18" spans="1:19" ht="13.2" x14ac:dyDescent="0.25">
      <c r="A18" s="2" t="s">
        <v>459</v>
      </c>
      <c r="B18" s="1" t="s">
        <v>460</v>
      </c>
      <c r="C18" s="21" t="s">
        <v>31</v>
      </c>
      <c r="D18" s="21" t="s">
        <v>22</v>
      </c>
      <c r="E18" s="21">
        <v>4</v>
      </c>
      <c r="F18" s="21">
        <v>0</v>
      </c>
      <c r="G18" s="21">
        <v>0</v>
      </c>
      <c r="H18" s="21">
        <v>4</v>
      </c>
      <c r="I18" s="21">
        <v>5</v>
      </c>
      <c r="K18" s="83" t="s">
        <v>463</v>
      </c>
      <c r="L18" s="23" t="s">
        <v>60</v>
      </c>
      <c r="M18" s="24" t="s">
        <v>31</v>
      </c>
      <c r="N18" s="24" t="s">
        <v>20</v>
      </c>
      <c r="O18" s="24">
        <v>2</v>
      </c>
      <c r="P18" s="24">
        <v>0</v>
      </c>
      <c r="Q18" s="24">
        <v>0</v>
      </c>
      <c r="R18" s="25">
        <v>2</v>
      </c>
      <c r="S18" s="24">
        <v>1</v>
      </c>
    </row>
    <row r="19" spans="1:19" x14ac:dyDescent="0.2">
      <c r="A19" s="83" t="s">
        <v>458</v>
      </c>
      <c r="B19" s="23" t="s">
        <v>47</v>
      </c>
      <c r="C19" s="24" t="s">
        <v>31</v>
      </c>
      <c r="D19" s="24" t="s">
        <v>20</v>
      </c>
      <c r="E19" s="24">
        <v>2</v>
      </c>
      <c r="F19" s="24">
        <v>0</v>
      </c>
      <c r="G19" s="24">
        <v>0</v>
      </c>
      <c r="H19" s="25">
        <v>2</v>
      </c>
      <c r="I19" s="24">
        <v>1</v>
      </c>
      <c r="K19" s="83" t="s">
        <v>465</v>
      </c>
      <c r="L19" s="29" t="s">
        <v>27</v>
      </c>
      <c r="M19" s="24" t="s">
        <v>31</v>
      </c>
      <c r="N19" s="24" t="s">
        <v>20</v>
      </c>
      <c r="O19" s="24">
        <v>2</v>
      </c>
      <c r="P19" s="24">
        <v>0</v>
      </c>
      <c r="Q19" s="24">
        <v>0</v>
      </c>
      <c r="R19" s="24">
        <v>2</v>
      </c>
      <c r="S19" s="24">
        <v>1</v>
      </c>
    </row>
    <row r="20" spans="1:19" x14ac:dyDescent="0.2">
      <c r="A20" s="83" t="s">
        <v>464</v>
      </c>
      <c r="B20" s="23" t="s">
        <v>26</v>
      </c>
      <c r="C20" s="24" t="s">
        <v>31</v>
      </c>
      <c r="D20" s="24" t="s">
        <v>20</v>
      </c>
      <c r="E20" s="24">
        <v>2</v>
      </c>
      <c r="F20" s="24">
        <v>0</v>
      </c>
      <c r="G20" s="24">
        <v>0</v>
      </c>
      <c r="H20" s="24">
        <v>2</v>
      </c>
      <c r="I20" s="24">
        <v>1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x14ac:dyDescent="0.25">
      <c r="A21" s="59"/>
      <c r="B21" s="30" t="s">
        <v>23</v>
      </c>
      <c r="C21" s="31"/>
      <c r="D21" s="20"/>
      <c r="E21" s="32">
        <f>SUM(E12:E20)</f>
        <v>26</v>
      </c>
      <c r="F21" s="32">
        <f>SUM(F12:F20)</f>
        <v>0</v>
      </c>
      <c r="G21" s="32">
        <f>SUM(G12:G20)</f>
        <v>0</v>
      </c>
      <c r="H21" s="32">
        <f>E21+(F21+G21)/2</f>
        <v>26</v>
      </c>
      <c r="I21" s="32">
        <f>SUM(I12:I20)</f>
        <v>30</v>
      </c>
      <c r="K21" s="59"/>
      <c r="L21" s="30" t="s">
        <v>23</v>
      </c>
      <c r="M21" s="31"/>
      <c r="N21" s="20"/>
      <c r="O21" s="32">
        <f>SUM(O12:O20)</f>
        <v>23</v>
      </c>
      <c r="P21" s="32">
        <f>SUM(P12:P20)</f>
        <v>0</v>
      </c>
      <c r="Q21" s="32">
        <f>SUM(Q12:Q20)</f>
        <v>0</v>
      </c>
      <c r="R21" s="32">
        <v>23</v>
      </c>
      <c r="S21" s="32">
        <v>30</v>
      </c>
    </row>
    <row r="22" spans="1:19" ht="12" x14ac:dyDescent="0.25">
      <c r="A22" s="59"/>
      <c r="B22" s="33" t="s">
        <v>33</v>
      </c>
      <c r="C22" s="21"/>
      <c r="D22" s="20"/>
      <c r="E22" s="22"/>
      <c r="F22" s="22"/>
      <c r="G22" s="22"/>
      <c r="H22" s="22"/>
      <c r="I22" s="32">
        <f>SUMIF(D12:D20,"=UE",I12:I20)</f>
        <v>6</v>
      </c>
      <c r="K22" s="59"/>
      <c r="L22" s="33" t="s">
        <v>33</v>
      </c>
      <c r="M22" s="21"/>
      <c r="N22" s="20"/>
      <c r="O22" s="22"/>
      <c r="P22" s="22"/>
      <c r="Q22" s="22"/>
      <c r="R22" s="22"/>
      <c r="S22" s="32">
        <f>SUMIF(N12:N20,"=UE",S12:S20)</f>
        <v>2</v>
      </c>
    </row>
    <row r="23" spans="1:19" ht="12" x14ac:dyDescent="0.25">
      <c r="A23" s="63"/>
      <c r="B23" s="35" t="s">
        <v>32</v>
      </c>
      <c r="C23" s="36"/>
      <c r="D23" s="37"/>
      <c r="E23" s="38"/>
      <c r="F23" s="38"/>
      <c r="G23" s="38"/>
      <c r="H23" s="38"/>
      <c r="I23" s="39">
        <f>SUMIF(C12:C20,"=S",I12:I20)</f>
        <v>0</v>
      </c>
      <c r="K23" s="63"/>
      <c r="L23" s="35" t="s">
        <v>32</v>
      </c>
      <c r="M23" s="36"/>
      <c r="N23" s="37"/>
      <c r="O23" s="38"/>
      <c r="P23" s="38"/>
      <c r="Q23" s="38"/>
      <c r="R23" s="38"/>
      <c r="S23" s="39">
        <f>SUMIF(M12:M20,"=S",S12:S20)</f>
        <v>0</v>
      </c>
    </row>
    <row r="24" spans="1:19" ht="12" x14ac:dyDescent="0.25">
      <c r="A24" s="65"/>
      <c r="B24" s="57" t="s">
        <v>35</v>
      </c>
      <c r="C24" s="49"/>
      <c r="D24" s="69"/>
      <c r="E24" s="76"/>
      <c r="F24" s="76"/>
      <c r="G24" s="76"/>
      <c r="H24" s="76"/>
      <c r="I24" s="77">
        <f>SUMIF(C12:C20,"=ÜS",I12:I20)</f>
        <v>0</v>
      </c>
      <c r="K24" s="65"/>
      <c r="L24" s="57" t="s">
        <v>35</v>
      </c>
      <c r="M24" s="49"/>
      <c r="N24" s="69"/>
      <c r="O24" s="76"/>
      <c r="P24" s="76"/>
      <c r="Q24" s="76"/>
      <c r="R24" s="76"/>
      <c r="S24" s="77">
        <f>SUMIF(M12:M20,"=ÜS",S12:S20)</f>
        <v>0</v>
      </c>
    </row>
    <row r="25" spans="1:19" s="46" customFormat="1" ht="9.9" customHeight="1" x14ac:dyDescent="0.25">
      <c r="A25" s="84"/>
      <c r="B25" s="41"/>
      <c r="C25" s="42"/>
      <c r="D25" s="43"/>
      <c r="E25" s="44"/>
      <c r="F25" s="44"/>
      <c r="G25" s="44"/>
      <c r="H25" s="44"/>
      <c r="I25" s="45"/>
      <c r="K25" s="84"/>
      <c r="L25" s="41"/>
      <c r="M25" s="42"/>
      <c r="N25" s="43"/>
      <c r="O25" s="44"/>
      <c r="P25" s="44"/>
      <c r="Q25" s="44"/>
      <c r="R25" s="44"/>
      <c r="S25" s="45"/>
    </row>
    <row r="26" spans="1:19" ht="15" customHeight="1" x14ac:dyDescent="0.25">
      <c r="A26" s="243" t="s">
        <v>11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</row>
    <row r="27" spans="1:19" ht="9.9" customHeight="1" x14ac:dyDescent="0.25">
      <c r="A27" s="81"/>
      <c r="B27" s="5"/>
      <c r="C27" s="5"/>
      <c r="D27" s="5"/>
      <c r="E27" s="5"/>
      <c r="F27" s="5"/>
      <c r="G27" s="5"/>
      <c r="H27" s="5"/>
      <c r="I27" s="5"/>
      <c r="J27" s="5"/>
      <c r="K27" s="81"/>
      <c r="L27" s="5"/>
      <c r="M27" s="5"/>
      <c r="N27" s="5"/>
      <c r="O27" s="5"/>
      <c r="P27" s="5"/>
      <c r="Q27" s="5"/>
      <c r="R27" s="5"/>
      <c r="S27" s="5"/>
    </row>
    <row r="28" spans="1:19" ht="12" x14ac:dyDescent="0.25">
      <c r="A28" s="240" t="s">
        <v>12</v>
      </c>
      <c r="B28" s="240"/>
      <c r="C28" s="240"/>
      <c r="D28" s="240"/>
      <c r="E28" s="240"/>
      <c r="F28" s="240"/>
      <c r="G28" s="240"/>
      <c r="H28" s="240"/>
      <c r="I28" s="240"/>
      <c r="J28" s="12"/>
      <c r="K28" s="240" t="s">
        <v>13</v>
      </c>
      <c r="L28" s="240"/>
      <c r="M28" s="240"/>
      <c r="N28" s="240"/>
      <c r="O28" s="240"/>
      <c r="P28" s="240"/>
      <c r="Q28" s="240"/>
      <c r="R28" s="240"/>
      <c r="S28" s="240"/>
    </row>
    <row r="29" spans="1:19" s="7" customFormat="1" ht="24" x14ac:dyDescent="0.3">
      <c r="A29" s="14" t="s">
        <v>28</v>
      </c>
      <c r="B29" s="14" t="s">
        <v>24</v>
      </c>
      <c r="C29" s="15" t="s">
        <v>25</v>
      </c>
      <c r="D29" s="16" t="s">
        <v>21</v>
      </c>
      <c r="E29" s="15" t="s">
        <v>6</v>
      </c>
      <c r="F29" s="15" t="s">
        <v>7</v>
      </c>
      <c r="G29" s="15" t="s">
        <v>8</v>
      </c>
      <c r="H29" s="47" t="s">
        <v>9</v>
      </c>
      <c r="I29" s="15" t="s">
        <v>10</v>
      </c>
      <c r="J29" s="18"/>
      <c r="K29" s="14" t="s">
        <v>28</v>
      </c>
      <c r="L29" s="14" t="s">
        <v>24</v>
      </c>
      <c r="M29" s="15" t="s">
        <v>25</v>
      </c>
      <c r="N29" s="16" t="s">
        <v>21</v>
      </c>
      <c r="O29" s="15" t="s">
        <v>6</v>
      </c>
      <c r="P29" s="15" t="s">
        <v>7</v>
      </c>
      <c r="Q29" s="15" t="s">
        <v>8</v>
      </c>
      <c r="R29" s="47" t="s">
        <v>9</v>
      </c>
      <c r="S29" s="15" t="s">
        <v>10</v>
      </c>
    </row>
    <row r="30" spans="1:19" x14ac:dyDescent="0.2">
      <c r="A30" s="59" t="s">
        <v>145</v>
      </c>
      <c r="B30" s="20" t="s">
        <v>63</v>
      </c>
      <c r="C30" s="21" t="s">
        <v>31</v>
      </c>
      <c r="D30" s="21" t="s">
        <v>22</v>
      </c>
      <c r="E30" s="21">
        <v>3</v>
      </c>
      <c r="F30" s="21">
        <v>0</v>
      </c>
      <c r="G30" s="21">
        <v>0</v>
      </c>
      <c r="H30" s="22">
        <v>3</v>
      </c>
      <c r="I30" s="21">
        <v>5</v>
      </c>
      <c r="K30" s="59" t="s">
        <v>69</v>
      </c>
      <c r="L30" s="20" t="s">
        <v>70</v>
      </c>
      <c r="M30" s="21" t="s">
        <v>31</v>
      </c>
      <c r="N30" s="21" t="s">
        <v>22</v>
      </c>
      <c r="O30" s="21">
        <v>3</v>
      </c>
      <c r="P30" s="21">
        <v>0</v>
      </c>
      <c r="Q30" s="21">
        <v>0</v>
      </c>
      <c r="R30" s="22">
        <v>3</v>
      </c>
      <c r="S30" s="21">
        <v>6</v>
      </c>
    </row>
    <row r="31" spans="1:19" x14ac:dyDescent="0.2">
      <c r="A31" s="59" t="s">
        <v>314</v>
      </c>
      <c r="B31" s="20" t="s">
        <v>64</v>
      </c>
      <c r="C31" s="21" t="s">
        <v>31</v>
      </c>
      <c r="D31" s="21" t="s">
        <v>22</v>
      </c>
      <c r="E31" s="21">
        <v>3</v>
      </c>
      <c r="F31" s="21">
        <v>0</v>
      </c>
      <c r="G31" s="21">
        <v>0</v>
      </c>
      <c r="H31" s="22">
        <v>3</v>
      </c>
      <c r="I31" s="21">
        <v>5</v>
      </c>
      <c r="K31" s="59" t="s">
        <v>316</v>
      </c>
      <c r="L31" s="20" t="s">
        <v>71</v>
      </c>
      <c r="M31" s="21" t="s">
        <v>31</v>
      </c>
      <c r="N31" s="21" t="s">
        <v>20</v>
      </c>
      <c r="O31" s="21">
        <v>3</v>
      </c>
      <c r="P31" s="21">
        <v>0</v>
      </c>
      <c r="Q31" s="21">
        <v>0</v>
      </c>
      <c r="R31" s="22">
        <v>3</v>
      </c>
      <c r="S31" s="21">
        <v>4</v>
      </c>
    </row>
    <row r="32" spans="1:19" x14ac:dyDescent="0.2">
      <c r="A32" s="59" t="s">
        <v>476</v>
      </c>
      <c r="B32" s="20" t="s">
        <v>50</v>
      </c>
      <c r="C32" s="21" t="s">
        <v>31</v>
      </c>
      <c r="D32" s="21" t="s">
        <v>22</v>
      </c>
      <c r="E32" s="21">
        <v>3</v>
      </c>
      <c r="F32" s="21">
        <v>0</v>
      </c>
      <c r="G32" s="21">
        <v>0</v>
      </c>
      <c r="H32" s="22">
        <v>3</v>
      </c>
      <c r="I32" s="21">
        <v>5</v>
      </c>
      <c r="K32" s="59" t="s">
        <v>477</v>
      </c>
      <c r="L32" s="20" t="s">
        <v>65</v>
      </c>
      <c r="M32" s="21" t="s">
        <v>31</v>
      </c>
      <c r="N32" s="21" t="s">
        <v>22</v>
      </c>
      <c r="O32" s="21">
        <v>3</v>
      </c>
      <c r="P32" s="21">
        <v>0</v>
      </c>
      <c r="Q32" s="21">
        <v>0</v>
      </c>
      <c r="R32" s="22">
        <v>3</v>
      </c>
      <c r="S32" s="21">
        <v>4</v>
      </c>
    </row>
    <row r="33" spans="1:19" x14ac:dyDescent="0.2">
      <c r="A33" s="80" t="s">
        <v>466</v>
      </c>
      <c r="B33" s="79" t="s">
        <v>467</v>
      </c>
      <c r="C33" s="21" t="s">
        <v>31</v>
      </c>
      <c r="D33" s="21" t="s">
        <v>22</v>
      </c>
      <c r="E33" s="21">
        <v>4</v>
      </c>
      <c r="F33" s="21">
        <v>0</v>
      </c>
      <c r="G33" s="21">
        <v>0</v>
      </c>
      <c r="H33" s="22">
        <v>4</v>
      </c>
      <c r="I33" s="21">
        <v>5</v>
      </c>
      <c r="K33" s="80" t="s">
        <v>468</v>
      </c>
      <c r="L33" s="80" t="s">
        <v>469</v>
      </c>
      <c r="M33" s="21" t="s">
        <v>31</v>
      </c>
      <c r="N33" s="21" t="s">
        <v>22</v>
      </c>
      <c r="O33" s="21">
        <v>4</v>
      </c>
      <c r="P33" s="21">
        <v>0</v>
      </c>
      <c r="Q33" s="21">
        <v>0</v>
      </c>
      <c r="R33" s="22">
        <v>4</v>
      </c>
      <c r="S33" s="21">
        <v>5</v>
      </c>
    </row>
    <row r="34" spans="1:19" x14ac:dyDescent="0.2">
      <c r="A34" s="59" t="s">
        <v>315</v>
      </c>
      <c r="B34" s="20" t="s">
        <v>66</v>
      </c>
      <c r="C34" s="21" t="s">
        <v>31</v>
      </c>
      <c r="D34" s="21" t="s">
        <v>20</v>
      </c>
      <c r="E34" s="21">
        <v>3</v>
      </c>
      <c r="F34" s="21">
        <v>0</v>
      </c>
      <c r="G34" s="21">
        <v>0</v>
      </c>
      <c r="H34" s="22">
        <v>3</v>
      </c>
      <c r="I34" s="21">
        <v>3</v>
      </c>
      <c r="K34" s="63"/>
      <c r="L34" s="37" t="s">
        <v>72</v>
      </c>
      <c r="M34" s="36" t="s">
        <v>29</v>
      </c>
      <c r="N34" s="36" t="s">
        <v>22</v>
      </c>
      <c r="O34" s="36">
        <v>3</v>
      </c>
      <c r="P34" s="36">
        <v>0</v>
      </c>
      <c r="Q34" s="36">
        <v>0</v>
      </c>
      <c r="R34" s="38">
        <v>3</v>
      </c>
      <c r="S34" s="36">
        <v>4</v>
      </c>
    </row>
    <row r="35" spans="1:19" x14ac:dyDescent="0.2">
      <c r="A35" s="67" t="s">
        <v>61</v>
      </c>
      <c r="B35" s="27" t="s">
        <v>67</v>
      </c>
      <c r="C35" s="28" t="s">
        <v>31</v>
      </c>
      <c r="D35" s="28" t="s">
        <v>22</v>
      </c>
      <c r="E35" s="28">
        <v>2</v>
      </c>
      <c r="F35" s="28">
        <v>0</v>
      </c>
      <c r="G35" s="28">
        <v>0</v>
      </c>
      <c r="H35" s="22">
        <v>2</v>
      </c>
      <c r="I35" s="28">
        <v>3</v>
      </c>
      <c r="K35" s="63"/>
      <c r="L35" s="37" t="s">
        <v>94</v>
      </c>
      <c r="M35" s="36" t="s">
        <v>29</v>
      </c>
      <c r="N35" s="36" t="s">
        <v>22</v>
      </c>
      <c r="O35" s="36">
        <v>3</v>
      </c>
      <c r="P35" s="36">
        <v>0</v>
      </c>
      <c r="Q35" s="36">
        <v>0</v>
      </c>
      <c r="R35" s="38">
        <v>3</v>
      </c>
      <c r="S35" s="36">
        <v>4</v>
      </c>
    </row>
    <row r="36" spans="1:19" x14ac:dyDescent="0.2">
      <c r="A36" s="63"/>
      <c r="B36" s="37" t="s">
        <v>68</v>
      </c>
      <c r="C36" s="36" t="s">
        <v>29</v>
      </c>
      <c r="D36" s="36" t="s">
        <v>22</v>
      </c>
      <c r="E36" s="36">
        <v>3</v>
      </c>
      <c r="F36" s="36">
        <v>0</v>
      </c>
      <c r="G36" s="36">
        <v>0</v>
      </c>
      <c r="H36" s="38">
        <v>3</v>
      </c>
      <c r="I36" s="36">
        <v>4</v>
      </c>
      <c r="K36" s="63"/>
      <c r="L36" s="37" t="s">
        <v>470</v>
      </c>
      <c r="M36" s="36" t="s">
        <v>29</v>
      </c>
      <c r="N36" s="36" t="s">
        <v>22</v>
      </c>
      <c r="O36" s="36">
        <v>0</v>
      </c>
      <c r="P36" s="36">
        <v>2</v>
      </c>
      <c r="Q36" s="36">
        <v>0</v>
      </c>
      <c r="R36" s="38">
        <v>1</v>
      </c>
      <c r="S36" s="36">
        <v>8</v>
      </c>
    </row>
    <row r="37" spans="1:19" x14ac:dyDescent="0.2">
      <c r="A37" s="67"/>
      <c r="B37" s="27"/>
      <c r="C37" s="28"/>
      <c r="D37" s="28"/>
      <c r="E37" s="28"/>
      <c r="F37" s="28"/>
      <c r="G37" s="28"/>
      <c r="H37" s="22"/>
      <c r="I37" s="28"/>
      <c r="K37" s="65"/>
      <c r="L37" s="48" t="s">
        <v>422</v>
      </c>
      <c r="M37" s="49" t="s">
        <v>34</v>
      </c>
      <c r="N37" s="49" t="s">
        <v>20</v>
      </c>
      <c r="O37" s="49">
        <v>2</v>
      </c>
      <c r="P37" s="49">
        <v>0</v>
      </c>
      <c r="Q37" s="49">
        <v>0</v>
      </c>
      <c r="R37" s="49">
        <v>2</v>
      </c>
      <c r="S37" s="49">
        <v>3</v>
      </c>
    </row>
    <row r="38" spans="1:19" ht="12" x14ac:dyDescent="0.25">
      <c r="A38" s="85"/>
      <c r="B38" s="51" t="s">
        <v>23</v>
      </c>
      <c r="C38" s="241" t="s">
        <v>23</v>
      </c>
      <c r="D38" s="242"/>
      <c r="E38" s="52">
        <f>SUM(E30:E37)</f>
        <v>21</v>
      </c>
      <c r="F38" s="52">
        <f>SUM(F30:F37)</f>
        <v>0</v>
      </c>
      <c r="G38" s="52">
        <f>SUM(G30:G37)</f>
        <v>0</v>
      </c>
      <c r="H38" s="52">
        <v>21</v>
      </c>
      <c r="I38" s="52">
        <f>SUM(I30:I37)</f>
        <v>30</v>
      </c>
      <c r="J38" s="53"/>
      <c r="K38" s="85"/>
      <c r="L38" s="51" t="s">
        <v>23</v>
      </c>
      <c r="M38" s="54"/>
      <c r="N38" s="55"/>
      <c r="O38" s="52">
        <f>SUM(O30:O37)</f>
        <v>21</v>
      </c>
      <c r="P38" s="52">
        <f>SUM(P30:P37)</f>
        <v>2</v>
      </c>
      <c r="Q38" s="52">
        <f>SUM(Q30:Q37)</f>
        <v>0</v>
      </c>
      <c r="R38" s="52">
        <v>21</v>
      </c>
      <c r="S38" s="52">
        <v>30</v>
      </c>
    </row>
    <row r="39" spans="1:19" ht="12" x14ac:dyDescent="0.25">
      <c r="A39" s="59"/>
      <c r="B39" s="33" t="s">
        <v>33</v>
      </c>
      <c r="C39" s="21"/>
      <c r="D39" s="20"/>
      <c r="E39" s="21"/>
      <c r="F39" s="21"/>
      <c r="G39" s="21"/>
      <c r="H39" s="21"/>
      <c r="I39" s="31">
        <f>SUMIF(D30:D37,"=UE",I30:I37)</f>
        <v>3</v>
      </c>
      <c r="J39" s="56"/>
      <c r="K39" s="59"/>
      <c r="L39" s="33" t="s">
        <v>33</v>
      </c>
      <c r="M39" s="21"/>
      <c r="N39" s="20"/>
      <c r="O39" s="20"/>
      <c r="P39" s="20"/>
      <c r="Q39" s="20"/>
      <c r="R39" s="20"/>
      <c r="S39" s="31">
        <f>SUMIF(N30:N37,"=UE",S30:S37)</f>
        <v>7</v>
      </c>
    </row>
    <row r="40" spans="1:19" ht="12" x14ac:dyDescent="0.25">
      <c r="A40" s="63"/>
      <c r="B40" s="35" t="s">
        <v>32</v>
      </c>
      <c r="C40" s="36"/>
      <c r="D40" s="37"/>
      <c r="E40" s="38"/>
      <c r="F40" s="38"/>
      <c r="G40" s="38"/>
      <c r="H40" s="38"/>
      <c r="I40" s="39">
        <f>SUMIF(C30:C37,"=S",I30:I37)</f>
        <v>4</v>
      </c>
      <c r="K40" s="63"/>
      <c r="L40" s="35" t="s">
        <v>32</v>
      </c>
      <c r="M40" s="36"/>
      <c r="N40" s="37"/>
      <c r="O40" s="38"/>
      <c r="P40" s="38"/>
      <c r="Q40" s="38"/>
      <c r="R40" s="38"/>
      <c r="S40" s="39">
        <v>8</v>
      </c>
    </row>
    <row r="41" spans="1:19" ht="12" x14ac:dyDescent="0.25">
      <c r="A41" s="65"/>
      <c r="B41" s="57" t="s">
        <v>35</v>
      </c>
      <c r="C41" s="49"/>
      <c r="D41" s="69"/>
      <c r="E41" s="76"/>
      <c r="F41" s="76"/>
      <c r="G41" s="76"/>
      <c r="H41" s="76"/>
      <c r="I41" s="77">
        <f>SUMIF(C30:C37,"=ÜS",I30:I37)</f>
        <v>0</v>
      </c>
      <c r="K41" s="65"/>
      <c r="L41" s="57" t="s">
        <v>35</v>
      </c>
      <c r="M41" s="49"/>
      <c r="N41" s="69"/>
      <c r="O41" s="76"/>
      <c r="P41" s="76"/>
      <c r="Q41" s="76"/>
      <c r="R41" s="76"/>
      <c r="S41" s="77">
        <f>SUMIF(M30:M37,"=ÜS",S30:S37)</f>
        <v>3</v>
      </c>
    </row>
    <row r="42" spans="1:19" s="46" customFormat="1" ht="9.9" customHeight="1" x14ac:dyDescent="0.25">
      <c r="A42" s="84"/>
      <c r="B42" s="41"/>
      <c r="C42" s="42"/>
      <c r="D42" s="43"/>
      <c r="E42" s="42"/>
      <c r="F42" s="42"/>
      <c r="G42" s="42"/>
      <c r="H42" s="42"/>
      <c r="I42" s="58"/>
      <c r="J42" s="43"/>
      <c r="K42" s="84"/>
      <c r="L42" s="41"/>
      <c r="M42" s="42"/>
      <c r="N42" s="43"/>
      <c r="O42" s="43"/>
      <c r="P42" s="43"/>
      <c r="Q42" s="43"/>
      <c r="R42" s="43"/>
      <c r="S42" s="58"/>
    </row>
    <row r="43" spans="1:19" ht="15" customHeight="1" x14ac:dyDescent="0.25">
      <c r="A43" s="243" t="s">
        <v>14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</row>
    <row r="44" spans="1:19" ht="9.9" customHeight="1" x14ac:dyDescent="0.25">
      <c r="A44" s="81"/>
      <c r="B44" s="5"/>
      <c r="C44" s="5"/>
      <c r="D44" s="5"/>
      <c r="E44" s="5"/>
      <c r="F44" s="5"/>
      <c r="G44" s="5"/>
      <c r="H44" s="5"/>
      <c r="I44" s="5"/>
      <c r="J44" s="5"/>
      <c r="K44" s="81"/>
      <c r="L44" s="5"/>
      <c r="M44" s="5"/>
      <c r="N44" s="5"/>
      <c r="O44" s="5"/>
      <c r="P44" s="5"/>
      <c r="Q44" s="5"/>
      <c r="R44" s="5"/>
      <c r="S44" s="5"/>
    </row>
    <row r="45" spans="1:19" ht="12" x14ac:dyDescent="0.25">
      <c r="A45" s="240" t="s">
        <v>15</v>
      </c>
      <c r="B45" s="240"/>
      <c r="C45" s="240"/>
      <c r="D45" s="240"/>
      <c r="E45" s="240"/>
      <c r="F45" s="240"/>
      <c r="G45" s="240"/>
      <c r="H45" s="240"/>
      <c r="I45" s="240"/>
      <c r="J45" s="12"/>
      <c r="K45" s="240" t="s">
        <v>16</v>
      </c>
      <c r="L45" s="240"/>
      <c r="M45" s="240"/>
      <c r="N45" s="240"/>
      <c r="O45" s="240"/>
      <c r="P45" s="240"/>
      <c r="Q45" s="240"/>
      <c r="R45" s="240"/>
      <c r="S45" s="240"/>
    </row>
    <row r="46" spans="1:19" ht="24" x14ac:dyDescent="0.2">
      <c r="A46" s="14" t="s">
        <v>28</v>
      </c>
      <c r="B46" s="14" t="s">
        <v>24</v>
      </c>
      <c r="C46" s="15" t="s">
        <v>25</v>
      </c>
      <c r="D46" s="16" t="s">
        <v>21</v>
      </c>
      <c r="E46" s="15" t="s">
        <v>6</v>
      </c>
      <c r="F46" s="15" t="s">
        <v>7</v>
      </c>
      <c r="G46" s="15" t="s">
        <v>8</v>
      </c>
      <c r="H46" s="47" t="s">
        <v>9</v>
      </c>
      <c r="I46" s="15" t="s">
        <v>10</v>
      </c>
      <c r="J46" s="18"/>
      <c r="K46" s="14" t="s">
        <v>28</v>
      </c>
      <c r="L46" s="14" t="s">
        <v>24</v>
      </c>
      <c r="M46" s="15" t="s">
        <v>25</v>
      </c>
      <c r="N46" s="16" t="s">
        <v>21</v>
      </c>
      <c r="O46" s="15" t="s">
        <v>6</v>
      </c>
      <c r="P46" s="15" t="s">
        <v>7</v>
      </c>
      <c r="Q46" s="15" t="s">
        <v>8</v>
      </c>
      <c r="R46" s="47" t="s">
        <v>9</v>
      </c>
      <c r="S46" s="15" t="s">
        <v>10</v>
      </c>
    </row>
    <row r="47" spans="1:19" x14ac:dyDescent="0.2">
      <c r="A47" s="59" t="s">
        <v>317</v>
      </c>
      <c r="B47" s="19" t="s">
        <v>76</v>
      </c>
      <c r="C47" s="59" t="s">
        <v>31</v>
      </c>
      <c r="D47" s="21" t="s">
        <v>22</v>
      </c>
      <c r="E47" s="59">
        <v>3</v>
      </c>
      <c r="F47" s="59">
        <v>0</v>
      </c>
      <c r="G47" s="59">
        <v>0</v>
      </c>
      <c r="H47" s="60">
        <v>3</v>
      </c>
      <c r="I47" s="59">
        <v>7</v>
      </c>
      <c r="J47" s="61"/>
      <c r="K47" s="59" t="s">
        <v>81</v>
      </c>
      <c r="L47" s="20" t="s">
        <v>79</v>
      </c>
      <c r="M47" s="21" t="s">
        <v>31</v>
      </c>
      <c r="N47" s="21" t="s">
        <v>22</v>
      </c>
      <c r="O47" s="21">
        <v>3</v>
      </c>
      <c r="P47" s="21">
        <v>0</v>
      </c>
      <c r="Q47" s="21">
        <v>0</v>
      </c>
      <c r="R47" s="22">
        <v>3</v>
      </c>
      <c r="S47" s="62">
        <v>4</v>
      </c>
    </row>
    <row r="48" spans="1:19" x14ac:dyDescent="0.2">
      <c r="A48" s="59" t="s">
        <v>73</v>
      </c>
      <c r="B48" s="19" t="s">
        <v>77</v>
      </c>
      <c r="C48" s="59" t="s">
        <v>31</v>
      </c>
      <c r="D48" s="21" t="s">
        <v>22</v>
      </c>
      <c r="E48" s="59">
        <v>3</v>
      </c>
      <c r="F48" s="59">
        <v>0</v>
      </c>
      <c r="G48" s="59">
        <v>0</v>
      </c>
      <c r="H48" s="60">
        <v>3</v>
      </c>
      <c r="I48" s="59">
        <v>6</v>
      </c>
      <c r="J48" s="61"/>
      <c r="K48" s="59" t="s">
        <v>368</v>
      </c>
      <c r="L48" s="20" t="s">
        <v>80</v>
      </c>
      <c r="M48" s="21" t="s">
        <v>31</v>
      </c>
      <c r="N48" s="21" t="s">
        <v>22</v>
      </c>
      <c r="O48" s="21">
        <v>3</v>
      </c>
      <c r="P48" s="21">
        <v>0</v>
      </c>
      <c r="Q48" s="21">
        <v>0</v>
      </c>
      <c r="R48" s="22">
        <v>3</v>
      </c>
      <c r="S48" s="62">
        <v>6</v>
      </c>
    </row>
    <row r="49" spans="1:24" x14ac:dyDescent="0.2">
      <c r="A49" s="59" t="s">
        <v>252</v>
      </c>
      <c r="B49" s="20" t="s">
        <v>78</v>
      </c>
      <c r="C49" s="59" t="s">
        <v>31</v>
      </c>
      <c r="D49" s="21" t="s">
        <v>22</v>
      </c>
      <c r="E49" s="59">
        <v>3</v>
      </c>
      <c r="F49" s="59">
        <v>0</v>
      </c>
      <c r="G49" s="59">
        <v>0</v>
      </c>
      <c r="H49" s="60">
        <v>3</v>
      </c>
      <c r="I49" s="59">
        <v>6</v>
      </c>
      <c r="J49" s="61"/>
      <c r="K49" s="59" t="s">
        <v>318</v>
      </c>
      <c r="L49" s="20" t="s">
        <v>82</v>
      </c>
      <c r="M49" s="21" t="s">
        <v>31</v>
      </c>
      <c r="N49" s="21" t="s">
        <v>22</v>
      </c>
      <c r="O49" s="21">
        <v>3</v>
      </c>
      <c r="P49" s="21">
        <v>0</v>
      </c>
      <c r="Q49" s="21">
        <v>0</v>
      </c>
      <c r="R49" s="22">
        <v>3</v>
      </c>
      <c r="S49" s="62">
        <v>5</v>
      </c>
    </row>
    <row r="50" spans="1:24" x14ac:dyDescent="0.2">
      <c r="A50" s="19" t="s">
        <v>323</v>
      </c>
      <c r="B50" s="20" t="s">
        <v>112</v>
      </c>
      <c r="C50" s="19" t="s">
        <v>31</v>
      </c>
      <c r="D50" s="21" t="s">
        <v>22</v>
      </c>
      <c r="E50" s="59">
        <v>2</v>
      </c>
      <c r="F50" s="59">
        <v>0</v>
      </c>
      <c r="G50" s="59">
        <v>0</v>
      </c>
      <c r="H50" s="60">
        <f t="shared" ref="H50" si="0">E50+(F50+G50)/2</f>
        <v>2</v>
      </c>
      <c r="I50" s="33">
        <v>4</v>
      </c>
      <c r="J50" s="61"/>
      <c r="K50" s="19" t="s">
        <v>324</v>
      </c>
      <c r="L50" s="20" t="s">
        <v>111</v>
      </c>
      <c r="M50" s="21" t="s">
        <v>31</v>
      </c>
      <c r="N50" s="21" t="s">
        <v>22</v>
      </c>
      <c r="O50" s="21">
        <v>2</v>
      </c>
      <c r="P50" s="21">
        <v>0</v>
      </c>
      <c r="Q50" s="21">
        <v>0</v>
      </c>
      <c r="R50" s="22">
        <f t="shared" ref="R50" si="1">O50+(P50+Q50)/2</f>
        <v>2</v>
      </c>
      <c r="S50" s="21">
        <v>4</v>
      </c>
    </row>
    <row r="51" spans="1:24" x14ac:dyDescent="0.2">
      <c r="A51" s="63"/>
      <c r="B51" s="37" t="s">
        <v>83</v>
      </c>
      <c r="C51" s="63" t="s">
        <v>29</v>
      </c>
      <c r="D51" s="36" t="s">
        <v>22</v>
      </c>
      <c r="E51" s="63">
        <v>3</v>
      </c>
      <c r="F51" s="63">
        <v>0</v>
      </c>
      <c r="G51" s="63">
        <v>0</v>
      </c>
      <c r="H51" s="63">
        <v>3</v>
      </c>
      <c r="I51" s="63">
        <v>4</v>
      </c>
      <c r="J51" s="61"/>
      <c r="K51" s="63"/>
      <c r="L51" s="37" t="s">
        <v>95</v>
      </c>
      <c r="M51" s="36" t="s">
        <v>29</v>
      </c>
      <c r="N51" s="36" t="s">
        <v>22</v>
      </c>
      <c r="O51" s="36">
        <v>3</v>
      </c>
      <c r="P51" s="36">
        <v>0</v>
      </c>
      <c r="Q51" s="36">
        <v>0</v>
      </c>
      <c r="R51" s="36">
        <v>3</v>
      </c>
      <c r="S51" s="64">
        <v>4</v>
      </c>
    </row>
    <row r="52" spans="1:24" ht="12" x14ac:dyDescent="0.25">
      <c r="A52" s="65"/>
      <c r="B52" s="48" t="s">
        <v>444</v>
      </c>
      <c r="C52" s="65" t="s">
        <v>34</v>
      </c>
      <c r="D52" s="49" t="s">
        <v>20</v>
      </c>
      <c r="E52" s="65">
        <v>2</v>
      </c>
      <c r="F52" s="65">
        <v>0</v>
      </c>
      <c r="G52" s="65">
        <v>0</v>
      </c>
      <c r="H52" s="65">
        <v>2</v>
      </c>
      <c r="I52" s="66">
        <v>3</v>
      </c>
      <c r="J52" s="61"/>
      <c r="K52" s="63"/>
      <c r="L52" s="37" t="s">
        <v>87</v>
      </c>
      <c r="M52" s="36" t="s">
        <v>29</v>
      </c>
      <c r="N52" s="36" t="s">
        <v>22</v>
      </c>
      <c r="O52" s="36">
        <v>3</v>
      </c>
      <c r="P52" s="36">
        <v>0</v>
      </c>
      <c r="Q52" s="36">
        <v>0</v>
      </c>
      <c r="R52" s="36">
        <v>3</v>
      </c>
      <c r="S52" s="64">
        <v>4</v>
      </c>
    </row>
    <row r="53" spans="1:24" x14ac:dyDescent="0.2">
      <c r="A53" s="3"/>
      <c r="C53" s="3"/>
      <c r="E53" s="3"/>
      <c r="F53" s="3"/>
      <c r="G53" s="3"/>
      <c r="H53" s="3"/>
      <c r="I53" s="3"/>
      <c r="J53" s="61"/>
      <c r="K53" s="63"/>
      <c r="L53" s="37" t="s">
        <v>472</v>
      </c>
      <c r="M53" s="36" t="s">
        <v>29</v>
      </c>
      <c r="N53" s="36" t="s">
        <v>22</v>
      </c>
      <c r="O53" s="36">
        <v>0</v>
      </c>
      <c r="P53" s="36">
        <v>2</v>
      </c>
      <c r="Q53" s="36">
        <v>0</v>
      </c>
      <c r="R53" s="36">
        <v>1</v>
      </c>
      <c r="S53" s="64">
        <v>8</v>
      </c>
    </row>
    <row r="54" spans="1:24" x14ac:dyDescent="0.2">
      <c r="A54" s="67"/>
      <c r="B54" s="26"/>
      <c r="C54" s="67"/>
      <c r="D54" s="67"/>
      <c r="E54" s="67"/>
      <c r="F54" s="67"/>
      <c r="G54" s="67"/>
      <c r="H54" s="67"/>
      <c r="I54" s="68"/>
      <c r="J54" s="61"/>
      <c r="K54" s="63"/>
      <c r="L54" s="69" t="s">
        <v>451</v>
      </c>
      <c r="M54" s="49" t="s">
        <v>34</v>
      </c>
      <c r="N54" s="49" t="s">
        <v>20</v>
      </c>
      <c r="O54" s="49">
        <v>2</v>
      </c>
      <c r="P54" s="49">
        <v>0</v>
      </c>
      <c r="Q54" s="49">
        <v>0</v>
      </c>
      <c r="R54" s="49">
        <v>2</v>
      </c>
      <c r="S54" s="70">
        <v>3</v>
      </c>
    </row>
    <row r="55" spans="1:24" ht="12" x14ac:dyDescent="0.25">
      <c r="A55" s="85"/>
      <c r="B55" s="51" t="s">
        <v>23</v>
      </c>
      <c r="C55" s="241" t="s">
        <v>23</v>
      </c>
      <c r="D55" s="242"/>
      <c r="E55" s="52">
        <f>SUM(E47:E54)</f>
        <v>16</v>
      </c>
      <c r="F55" s="52">
        <f>SUM(F47:F54)</f>
        <v>0</v>
      </c>
      <c r="G55" s="52">
        <f>SUM(G47:G54)</f>
        <v>0</v>
      </c>
      <c r="H55" s="52">
        <v>16</v>
      </c>
      <c r="I55" s="71">
        <f>SUM(I47:I54)</f>
        <v>30</v>
      </c>
      <c r="J55" s="53"/>
      <c r="K55" s="85"/>
      <c r="L55" s="51" t="s">
        <v>23</v>
      </c>
      <c r="M55" s="54"/>
      <c r="N55" s="55"/>
      <c r="O55" s="52">
        <f>SUM(O47:O54)</f>
        <v>19</v>
      </c>
      <c r="P55" s="52">
        <f>SUM(P47:P54)</f>
        <v>2</v>
      </c>
      <c r="Q55" s="52">
        <f>SUM(Q47:Q54)</f>
        <v>0</v>
      </c>
      <c r="R55" s="52">
        <v>19</v>
      </c>
      <c r="S55" s="71">
        <v>30</v>
      </c>
      <c r="T55" s="72"/>
      <c r="U55" s="73"/>
      <c r="V55" s="73"/>
      <c r="W55" s="73"/>
      <c r="X55" s="73"/>
    </row>
    <row r="56" spans="1:24" ht="12" x14ac:dyDescent="0.25">
      <c r="A56" s="59"/>
      <c r="B56" s="33" t="s">
        <v>33</v>
      </c>
      <c r="C56" s="21"/>
      <c r="D56" s="20"/>
      <c r="E56" s="21"/>
      <c r="F56" s="21"/>
      <c r="G56" s="21"/>
      <c r="H56" s="21"/>
      <c r="I56" s="31">
        <f>SUMIF(D47:D54,"=UE",I47:I54)</f>
        <v>3</v>
      </c>
      <c r="J56" s="56"/>
      <c r="K56" s="59"/>
      <c r="L56" s="33" t="s">
        <v>33</v>
      </c>
      <c r="M56" s="21"/>
      <c r="N56" s="20"/>
      <c r="O56" s="20"/>
      <c r="P56" s="20"/>
      <c r="Q56" s="20"/>
      <c r="R56" s="20"/>
      <c r="S56" s="31">
        <f>SUMIF(N47:N54,"=UE",S47:S54)</f>
        <v>3</v>
      </c>
    </row>
    <row r="57" spans="1:24" ht="12" x14ac:dyDescent="0.25">
      <c r="A57" s="63"/>
      <c r="B57" s="35" t="s">
        <v>32</v>
      </c>
      <c r="C57" s="36"/>
      <c r="D57" s="37"/>
      <c r="E57" s="38"/>
      <c r="F57" s="38"/>
      <c r="G57" s="38"/>
      <c r="H57" s="38"/>
      <c r="I57" s="39">
        <f>SUMIF(C47:C54,"=S",I47:I54)</f>
        <v>4</v>
      </c>
      <c r="K57" s="63"/>
      <c r="L57" s="35" t="s">
        <v>32</v>
      </c>
      <c r="M57" s="36"/>
      <c r="N57" s="37"/>
      <c r="O57" s="38"/>
      <c r="P57" s="38"/>
      <c r="Q57" s="38"/>
      <c r="R57" s="38"/>
      <c r="S57" s="39">
        <v>8</v>
      </c>
    </row>
    <row r="58" spans="1:24" ht="12" x14ac:dyDescent="0.25">
      <c r="A58" s="65"/>
      <c r="B58" s="57" t="s">
        <v>35</v>
      </c>
      <c r="C58" s="49"/>
      <c r="D58" s="69"/>
      <c r="E58" s="76"/>
      <c r="F58" s="76"/>
      <c r="G58" s="76"/>
      <c r="H58" s="76"/>
      <c r="I58" s="77">
        <f>SUMIF(C47:C54,"=ÜS",I47:I54)</f>
        <v>3</v>
      </c>
      <c r="K58" s="65"/>
      <c r="L58" s="57" t="s">
        <v>35</v>
      </c>
      <c r="M58" s="49"/>
      <c r="N58" s="69"/>
      <c r="O58" s="76"/>
      <c r="P58" s="76"/>
      <c r="Q58" s="76"/>
      <c r="R58" s="76"/>
      <c r="S58" s="77">
        <f>SUMIF(M47:M54,"=ÜS",S47:S54)</f>
        <v>3</v>
      </c>
    </row>
    <row r="59" spans="1:24" ht="15" customHeight="1" x14ac:dyDescent="0.25">
      <c r="A59" s="243" t="s">
        <v>17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</row>
    <row r="60" spans="1:24" ht="9.9" customHeight="1" x14ac:dyDescent="0.25">
      <c r="A60" s="81"/>
      <c r="B60" s="5"/>
      <c r="C60" s="5"/>
      <c r="D60" s="5"/>
      <c r="E60" s="5"/>
      <c r="F60" s="5"/>
      <c r="G60" s="5"/>
      <c r="H60" s="5"/>
      <c r="I60" s="5"/>
      <c r="J60" s="5"/>
      <c r="K60" s="81"/>
      <c r="L60" s="5"/>
      <c r="M60" s="5"/>
      <c r="N60" s="5"/>
      <c r="O60" s="5"/>
      <c r="P60" s="5"/>
      <c r="Q60" s="5"/>
      <c r="R60" s="5"/>
      <c r="S60" s="5"/>
    </row>
    <row r="61" spans="1:24" ht="12" x14ac:dyDescent="0.25">
      <c r="A61" s="240" t="s">
        <v>18</v>
      </c>
      <c r="B61" s="240"/>
      <c r="C61" s="240"/>
      <c r="D61" s="240"/>
      <c r="E61" s="240"/>
      <c r="F61" s="240"/>
      <c r="G61" s="240"/>
      <c r="H61" s="240"/>
      <c r="I61" s="240"/>
      <c r="J61" s="12"/>
      <c r="K61" s="240" t="s">
        <v>19</v>
      </c>
      <c r="L61" s="240"/>
      <c r="M61" s="240"/>
      <c r="N61" s="240"/>
      <c r="O61" s="240"/>
      <c r="P61" s="240"/>
      <c r="Q61" s="240"/>
      <c r="R61" s="240"/>
      <c r="S61" s="240"/>
    </row>
    <row r="62" spans="1:24" ht="24" x14ac:dyDescent="0.2">
      <c r="A62" s="14" t="s">
        <v>28</v>
      </c>
      <c r="B62" s="14" t="s">
        <v>24</v>
      </c>
      <c r="C62" s="15" t="s">
        <v>25</v>
      </c>
      <c r="D62" s="16" t="s">
        <v>21</v>
      </c>
      <c r="E62" s="15" t="s">
        <v>6</v>
      </c>
      <c r="F62" s="15" t="s">
        <v>7</v>
      </c>
      <c r="G62" s="15" t="s">
        <v>8</v>
      </c>
      <c r="H62" s="47" t="s">
        <v>9</v>
      </c>
      <c r="I62" s="15" t="s">
        <v>10</v>
      </c>
      <c r="J62" s="18"/>
      <c r="K62" s="14" t="s">
        <v>28</v>
      </c>
      <c r="L62" s="14" t="s">
        <v>24</v>
      </c>
      <c r="M62" s="15" t="s">
        <v>25</v>
      </c>
      <c r="N62" s="16" t="s">
        <v>21</v>
      </c>
      <c r="O62" s="15" t="s">
        <v>6</v>
      </c>
      <c r="P62" s="15" t="s">
        <v>7</v>
      </c>
      <c r="Q62" s="15" t="s">
        <v>8</v>
      </c>
      <c r="R62" s="47" t="s">
        <v>9</v>
      </c>
      <c r="S62" s="15" t="s">
        <v>10</v>
      </c>
    </row>
    <row r="63" spans="1:24" x14ac:dyDescent="0.2">
      <c r="A63" s="59" t="s">
        <v>365</v>
      </c>
      <c r="B63" s="20" t="s">
        <v>84</v>
      </c>
      <c r="C63" s="21" t="s">
        <v>31</v>
      </c>
      <c r="D63" s="21" t="s">
        <v>22</v>
      </c>
      <c r="E63" s="21">
        <v>3</v>
      </c>
      <c r="F63" s="21">
        <v>0</v>
      </c>
      <c r="G63" s="21">
        <v>0</v>
      </c>
      <c r="H63" s="22">
        <v>3</v>
      </c>
      <c r="I63" s="21">
        <v>7</v>
      </c>
      <c r="K63" s="59" t="s">
        <v>364</v>
      </c>
      <c r="L63" s="19" t="s">
        <v>89</v>
      </c>
      <c r="M63" s="21" t="s">
        <v>31</v>
      </c>
      <c r="N63" s="21" t="s">
        <v>22</v>
      </c>
      <c r="O63" s="21">
        <v>3</v>
      </c>
      <c r="P63" s="21">
        <v>0</v>
      </c>
      <c r="Q63" s="21">
        <v>0</v>
      </c>
      <c r="R63" s="22">
        <v>3</v>
      </c>
      <c r="S63" s="21">
        <v>7</v>
      </c>
    </row>
    <row r="64" spans="1:24" x14ac:dyDescent="0.2">
      <c r="A64" s="59" t="s">
        <v>366</v>
      </c>
      <c r="B64" s="20" t="s">
        <v>85</v>
      </c>
      <c r="C64" s="21" t="s">
        <v>31</v>
      </c>
      <c r="D64" s="21" t="s">
        <v>22</v>
      </c>
      <c r="E64" s="21">
        <v>3</v>
      </c>
      <c r="F64" s="21">
        <v>0</v>
      </c>
      <c r="G64" s="21">
        <v>0</v>
      </c>
      <c r="H64" s="22">
        <v>3</v>
      </c>
      <c r="I64" s="21">
        <v>6</v>
      </c>
      <c r="K64" s="59" t="s">
        <v>74</v>
      </c>
      <c r="L64" s="19" t="s">
        <v>90</v>
      </c>
      <c r="M64" s="21" t="s">
        <v>31</v>
      </c>
      <c r="N64" s="21" t="s">
        <v>22</v>
      </c>
      <c r="O64" s="21">
        <v>3</v>
      </c>
      <c r="P64" s="21">
        <v>0</v>
      </c>
      <c r="Q64" s="21">
        <v>0</v>
      </c>
      <c r="R64" s="22">
        <v>3</v>
      </c>
      <c r="S64" s="21">
        <v>6</v>
      </c>
    </row>
    <row r="65" spans="1:19" x14ac:dyDescent="0.2">
      <c r="A65" s="59" t="s">
        <v>367</v>
      </c>
      <c r="B65" s="20" t="s">
        <v>86</v>
      </c>
      <c r="C65" s="21" t="s">
        <v>31</v>
      </c>
      <c r="D65" s="21" t="s">
        <v>22</v>
      </c>
      <c r="E65" s="21">
        <v>3</v>
      </c>
      <c r="F65" s="21">
        <v>0</v>
      </c>
      <c r="G65" s="21">
        <v>0</v>
      </c>
      <c r="H65" s="22">
        <v>3</v>
      </c>
      <c r="I65" s="21">
        <v>6</v>
      </c>
      <c r="K65" s="59" t="s">
        <v>320</v>
      </c>
      <c r="L65" s="19" t="s">
        <v>91</v>
      </c>
      <c r="M65" s="21" t="s">
        <v>31</v>
      </c>
      <c r="N65" s="21" t="s">
        <v>22</v>
      </c>
      <c r="O65" s="21">
        <v>3</v>
      </c>
      <c r="P65" s="21">
        <v>0</v>
      </c>
      <c r="Q65" s="21">
        <v>0</v>
      </c>
      <c r="R65" s="22">
        <v>3</v>
      </c>
      <c r="S65" s="21">
        <v>6</v>
      </c>
    </row>
    <row r="66" spans="1:19" x14ac:dyDescent="0.2">
      <c r="A66" s="63"/>
      <c r="B66" s="37" t="s">
        <v>96</v>
      </c>
      <c r="C66" s="36" t="s">
        <v>29</v>
      </c>
      <c r="D66" s="36" t="s">
        <v>22</v>
      </c>
      <c r="E66" s="36">
        <v>3</v>
      </c>
      <c r="F66" s="36">
        <v>0</v>
      </c>
      <c r="G66" s="36">
        <v>0</v>
      </c>
      <c r="H66" s="36">
        <v>3</v>
      </c>
      <c r="I66" s="36">
        <v>4</v>
      </c>
      <c r="K66" s="63"/>
      <c r="L66" s="34" t="s">
        <v>92</v>
      </c>
      <c r="M66" s="36" t="s">
        <v>29</v>
      </c>
      <c r="N66" s="36" t="s">
        <v>22</v>
      </c>
      <c r="O66" s="36">
        <v>3</v>
      </c>
      <c r="P66" s="36">
        <v>0</v>
      </c>
      <c r="Q66" s="36">
        <v>0</v>
      </c>
      <c r="R66" s="36">
        <v>3</v>
      </c>
      <c r="S66" s="36">
        <v>4</v>
      </c>
    </row>
    <row r="67" spans="1:19" x14ac:dyDescent="0.2">
      <c r="A67" s="63"/>
      <c r="B67" s="37" t="s">
        <v>88</v>
      </c>
      <c r="C67" s="36" t="s">
        <v>29</v>
      </c>
      <c r="D67" s="36" t="s">
        <v>22</v>
      </c>
      <c r="E67" s="36">
        <v>3</v>
      </c>
      <c r="F67" s="36">
        <v>0</v>
      </c>
      <c r="G67" s="36">
        <v>0</v>
      </c>
      <c r="H67" s="36">
        <v>3</v>
      </c>
      <c r="I67" s="36">
        <v>4</v>
      </c>
      <c r="K67" s="63"/>
      <c r="L67" s="34" t="s">
        <v>93</v>
      </c>
      <c r="M67" s="36" t="s">
        <v>29</v>
      </c>
      <c r="N67" s="36" t="s">
        <v>22</v>
      </c>
      <c r="O67" s="36">
        <v>3</v>
      </c>
      <c r="P67" s="36">
        <v>0</v>
      </c>
      <c r="Q67" s="36">
        <v>0</v>
      </c>
      <c r="R67" s="36">
        <v>3</v>
      </c>
      <c r="S67" s="36">
        <v>4</v>
      </c>
    </row>
    <row r="68" spans="1:19" x14ac:dyDescent="0.2">
      <c r="A68" s="65"/>
      <c r="B68" s="69" t="s">
        <v>452</v>
      </c>
      <c r="C68" s="49" t="s">
        <v>34</v>
      </c>
      <c r="D68" s="49" t="s">
        <v>20</v>
      </c>
      <c r="E68" s="49">
        <v>2</v>
      </c>
      <c r="F68" s="49">
        <v>0</v>
      </c>
      <c r="G68" s="49">
        <v>0</v>
      </c>
      <c r="H68" s="49">
        <v>2</v>
      </c>
      <c r="I68" s="49">
        <v>3</v>
      </c>
      <c r="K68" s="65"/>
      <c r="L68" s="48" t="s">
        <v>455</v>
      </c>
      <c r="M68" s="49" t="s">
        <v>34</v>
      </c>
      <c r="N68" s="49" t="s">
        <v>20</v>
      </c>
      <c r="O68" s="49">
        <v>2</v>
      </c>
      <c r="P68" s="49">
        <v>0</v>
      </c>
      <c r="Q68" s="49">
        <v>0</v>
      </c>
      <c r="R68" s="49">
        <v>2</v>
      </c>
      <c r="S68" s="49">
        <v>3</v>
      </c>
    </row>
    <row r="69" spans="1:19" ht="12" x14ac:dyDescent="0.25">
      <c r="A69" s="85"/>
      <c r="B69" s="51" t="s">
        <v>23</v>
      </c>
      <c r="C69" s="241" t="s">
        <v>23</v>
      </c>
      <c r="D69" s="242"/>
      <c r="E69" s="52">
        <f>SUM(E63:E68)</f>
        <v>17</v>
      </c>
      <c r="F69" s="52">
        <f>SUM(F63:F68)</f>
        <v>0</v>
      </c>
      <c r="G69" s="52">
        <f>SUM(G63:G68)</f>
        <v>0</v>
      </c>
      <c r="H69" s="52">
        <v>17</v>
      </c>
      <c r="I69" s="52">
        <f>SUM(I63:I68)</f>
        <v>30</v>
      </c>
      <c r="J69" s="53"/>
      <c r="K69" s="85"/>
      <c r="L69" s="51" t="s">
        <v>23</v>
      </c>
      <c r="M69" s="54"/>
      <c r="N69" s="55"/>
      <c r="O69" s="52">
        <f>SUM(O63:O68)</f>
        <v>17</v>
      </c>
      <c r="P69" s="52">
        <f>SUM(P63:P68)</f>
        <v>0</v>
      </c>
      <c r="Q69" s="52">
        <f>SUM(Q63:Q68)</f>
        <v>0</v>
      </c>
      <c r="R69" s="52">
        <v>17</v>
      </c>
      <c r="S69" s="52">
        <f>SUM(S63:S68)</f>
        <v>30</v>
      </c>
    </row>
    <row r="70" spans="1:19" ht="12" x14ac:dyDescent="0.25">
      <c r="A70" s="59"/>
      <c r="B70" s="33" t="s">
        <v>33</v>
      </c>
      <c r="C70" s="21"/>
      <c r="D70" s="20"/>
      <c r="E70" s="21"/>
      <c r="F70" s="21" t="s">
        <v>294</v>
      </c>
      <c r="G70" s="21"/>
      <c r="H70" s="21"/>
      <c r="I70" s="31">
        <f>SUMIF(D63:D68,"=UE",I63:I68)</f>
        <v>3</v>
      </c>
      <c r="J70" s="56"/>
      <c r="K70" s="59"/>
      <c r="L70" s="33" t="s">
        <v>33</v>
      </c>
      <c r="M70" s="21"/>
      <c r="N70" s="20"/>
      <c r="O70" s="20"/>
      <c r="P70" s="20"/>
      <c r="Q70" s="20"/>
      <c r="R70" s="20"/>
      <c r="S70" s="31">
        <f>SUMIF(N63:N68,"=UE",S63:S68)</f>
        <v>3</v>
      </c>
    </row>
    <row r="71" spans="1:19" ht="12" x14ac:dyDescent="0.25">
      <c r="A71" s="63"/>
      <c r="B71" s="35" t="s">
        <v>32</v>
      </c>
      <c r="C71" s="36"/>
      <c r="D71" s="37"/>
      <c r="E71" s="38"/>
      <c r="F71" s="38"/>
      <c r="G71" s="38"/>
      <c r="H71" s="38"/>
      <c r="I71" s="39">
        <f>SUMIF(C63:C68,"=S",I63:I68)</f>
        <v>8</v>
      </c>
      <c r="K71" s="63"/>
      <c r="L71" s="35" t="s">
        <v>32</v>
      </c>
      <c r="M71" s="36"/>
      <c r="N71" s="37"/>
      <c r="O71" s="38"/>
      <c r="P71" s="38"/>
      <c r="Q71" s="38"/>
      <c r="R71" s="38"/>
      <c r="S71" s="39">
        <f>SUMIF(M63:M68,"=S",S63:S68)</f>
        <v>8</v>
      </c>
    </row>
    <row r="72" spans="1:19" ht="12" x14ac:dyDescent="0.25">
      <c r="A72" s="65"/>
      <c r="B72" s="57" t="s">
        <v>35</v>
      </c>
      <c r="C72" s="49"/>
      <c r="D72" s="69"/>
      <c r="E72" s="76"/>
      <c r="F72" s="76"/>
      <c r="G72" s="76"/>
      <c r="H72" s="76"/>
      <c r="I72" s="77">
        <f>SUMIF(C63:C68,"=ÜS",I63:I68)</f>
        <v>3</v>
      </c>
      <c r="K72" s="65"/>
      <c r="L72" s="57" t="s">
        <v>35</v>
      </c>
      <c r="M72" s="49"/>
      <c r="N72" s="69"/>
      <c r="O72" s="76"/>
      <c r="P72" s="76"/>
      <c r="Q72" s="76"/>
      <c r="R72" s="76"/>
      <c r="S72" s="77">
        <f>SUMIF(M63:M68,"=ÜS",S63:S68)</f>
        <v>3</v>
      </c>
    </row>
    <row r="74" spans="1:19" x14ac:dyDescent="0.2">
      <c r="A74" s="244" t="s">
        <v>471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  <row r="75" spans="1:19" x14ac:dyDescent="0.2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</row>
  </sheetData>
  <mergeCells count="27">
    <mergeCell ref="A74:S75"/>
    <mergeCell ref="A1:S1"/>
    <mergeCell ref="A2:S2"/>
    <mergeCell ref="A3:S3"/>
    <mergeCell ref="A5:D5"/>
    <mergeCell ref="E5:F5"/>
    <mergeCell ref="G5:H5"/>
    <mergeCell ref="J5:S5"/>
    <mergeCell ref="D6:J6"/>
    <mergeCell ref="L6:Q6"/>
    <mergeCell ref="R6:S6"/>
    <mergeCell ref="A8:S8"/>
    <mergeCell ref="A59:S59"/>
    <mergeCell ref="C38:D38"/>
    <mergeCell ref="A43:S43"/>
    <mergeCell ref="C55:D55"/>
    <mergeCell ref="A6:B6"/>
    <mergeCell ref="A61:I61"/>
    <mergeCell ref="K61:S61"/>
    <mergeCell ref="C69:D69"/>
    <mergeCell ref="A45:I45"/>
    <mergeCell ref="K45:S45"/>
    <mergeCell ref="A10:I10"/>
    <mergeCell ref="K10:S10"/>
    <mergeCell ref="A26:S26"/>
    <mergeCell ref="A28:I28"/>
    <mergeCell ref="K28:S28"/>
  </mergeCells>
  <dataValidations count="3">
    <dataValidation type="list" allowBlank="1" showInputMessage="1" showErrorMessage="1" sqref="M63:N68 C12:D20 C30:D37 M30:N37 C63:D68 M12:N19 C47:D49 M51:N54 M47:N49 C51:D52 C54:D54">
      <formula1>#REF!</formula1>
    </dataValidation>
    <dataValidation type="list" allowBlank="1" showInputMessage="1" showErrorMessage="1" sqref="M50 C50">
      <formula1>$U$9:$U$13</formula1>
    </dataValidation>
    <dataValidation type="list" allowBlank="1" showInputMessage="1" showErrorMessage="1" sqref="N50 D50">
      <formula1>$V$9:$V$12</formula1>
    </dataValidation>
  </dataValidations>
  <pageMargins left="0.39370078740157483" right="0.23622047244094491" top="0.35433070866141736" bottom="0.15748031496062992" header="0.11811023622047245" footer="0.31496062992125984"/>
  <pageSetup paperSize="9" scale="7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3"/>
  <sheetViews>
    <sheetView zoomScaleNormal="100" workbookViewId="0">
      <selection activeCell="A2" sqref="A2:S2"/>
    </sheetView>
  </sheetViews>
  <sheetFormatPr defaultColWidth="9.109375" defaultRowHeight="11.4" x14ac:dyDescent="0.2"/>
  <cols>
    <col min="1" max="1" width="7.5546875" style="74" bestFit="1" customWidth="1"/>
    <col min="2" max="2" width="29.6640625" style="3" bestFit="1" customWidth="1"/>
    <col min="3" max="3" width="4.44140625" style="74" bestFit="1" customWidth="1"/>
    <col min="4" max="4" width="9.88671875" style="3" customWidth="1"/>
    <col min="5" max="5" width="2.88671875" style="74" bestFit="1" customWidth="1"/>
    <col min="6" max="6" width="2" style="74" bestFit="1" customWidth="1"/>
    <col min="7" max="7" width="1.88671875" style="74" bestFit="1" customWidth="1"/>
    <col min="8" max="8" width="2.88671875" style="74" bestFit="1" customWidth="1"/>
    <col min="9" max="9" width="5.109375" style="74" bestFit="1" customWidth="1"/>
    <col min="10" max="10" width="2" style="3" customWidth="1"/>
    <col min="11" max="11" width="7.5546875" style="74" bestFit="1" customWidth="1"/>
    <col min="12" max="12" width="30.109375" style="3" bestFit="1" customWidth="1"/>
    <col min="13" max="13" width="4.44140625" style="74" bestFit="1" customWidth="1"/>
    <col min="14" max="14" width="9.88671875" style="3" bestFit="1" customWidth="1"/>
    <col min="15" max="15" width="2.88671875" style="3" bestFit="1" customWidth="1"/>
    <col min="16" max="16" width="2" style="3" bestFit="1" customWidth="1"/>
    <col min="17" max="17" width="1.88671875" style="3" bestFit="1" customWidth="1"/>
    <col min="18" max="18" width="2.88671875" style="3" bestFit="1" customWidth="1"/>
    <col min="19" max="19" width="5.109375" style="3" bestFit="1" customWidth="1"/>
    <col min="20" max="20" width="8.6640625" style="87" customWidth="1"/>
    <col min="21" max="21" width="7.5546875" style="87" bestFit="1" customWidth="1"/>
    <col min="22" max="22" width="30.5546875" style="87" customWidth="1"/>
    <col min="23" max="23" width="4.44140625" style="87" bestFit="1" customWidth="1"/>
    <col min="24" max="24" width="9.88671875" style="87" customWidth="1"/>
    <col min="25" max="25" width="2.88671875" style="87" bestFit="1" customWidth="1"/>
    <col min="26" max="26" width="2" style="87" bestFit="1" customWidth="1"/>
    <col min="27" max="27" width="1.88671875" style="87" bestFit="1" customWidth="1"/>
    <col min="28" max="28" width="2.88671875" style="87" bestFit="1" customWidth="1"/>
    <col min="29" max="29" width="5.109375" style="87" bestFit="1" customWidth="1"/>
    <col min="30" max="30" width="17.33203125" style="87" customWidth="1"/>
    <col min="31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45" t="s">
        <v>1</v>
      </c>
      <c r="B5" s="246"/>
      <c r="C5" s="246"/>
      <c r="D5" s="246"/>
      <c r="E5" s="247">
        <f>H18+R18+H34+R34+H51+R51+H67+R67</f>
        <v>154</v>
      </c>
      <c r="F5" s="247"/>
      <c r="G5" s="253" t="s">
        <v>2</v>
      </c>
      <c r="H5" s="253"/>
      <c r="I5" s="6">
        <f>I18+S18+I34+S34+I51+S51+I67+S67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19" ht="12" x14ac:dyDescent="0.25">
      <c r="A6" s="238" t="s">
        <v>38</v>
      </c>
      <c r="B6" s="239"/>
      <c r="C6" s="8">
        <f>I21+S21+I37+S37+I54+S54+I70+S70</f>
        <v>15</v>
      </c>
      <c r="D6" s="239" t="s">
        <v>37</v>
      </c>
      <c r="E6" s="239"/>
      <c r="F6" s="239"/>
      <c r="G6" s="239"/>
      <c r="H6" s="239"/>
      <c r="I6" s="239"/>
      <c r="J6" s="239"/>
      <c r="K6" s="231">
        <f>((I20+S20+I36+S36+I21+S21+I37+S37+I53+I54+S53+S54+I69+I70+S69+S70)/I5*100)</f>
        <v>29.583333333333332</v>
      </c>
      <c r="L6" s="239" t="s">
        <v>36</v>
      </c>
      <c r="M6" s="239"/>
      <c r="N6" s="239"/>
      <c r="O6" s="239"/>
      <c r="P6" s="239"/>
      <c r="Q6" s="239"/>
      <c r="R6" s="251">
        <f>((I19+S19+I35+S35+I52+S52+I68+S68)/I5)*100</f>
        <v>9.5833333333333339</v>
      </c>
      <c r="S6" s="252"/>
    </row>
    <row r="7" spans="1:19" ht="9.9" customHeight="1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11"/>
      <c r="S7" s="11"/>
    </row>
    <row r="8" spans="1:19" ht="12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ht="12" x14ac:dyDescent="0.25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18"/>
      <c r="K9" s="240" t="s">
        <v>5</v>
      </c>
      <c r="L9" s="240"/>
      <c r="M9" s="240"/>
      <c r="N9" s="240"/>
      <c r="O9" s="240"/>
      <c r="P9" s="240"/>
      <c r="Q9" s="240"/>
      <c r="R9" s="240"/>
      <c r="S9" s="240"/>
    </row>
    <row r="10" spans="1:19" ht="24" x14ac:dyDescent="0.2">
      <c r="A10" s="15" t="s">
        <v>28</v>
      </c>
      <c r="B10" s="14" t="s">
        <v>24</v>
      </c>
      <c r="C10" s="15" t="s">
        <v>25</v>
      </c>
      <c r="D10" s="16" t="s">
        <v>21</v>
      </c>
      <c r="E10" s="15" t="s">
        <v>6</v>
      </c>
      <c r="F10" s="15" t="s">
        <v>7</v>
      </c>
      <c r="G10" s="15" t="s">
        <v>8</v>
      </c>
      <c r="H10" s="17" t="s">
        <v>9</v>
      </c>
      <c r="I10" s="15" t="s">
        <v>10</v>
      </c>
      <c r="K10" s="15" t="s">
        <v>28</v>
      </c>
      <c r="L10" s="14" t="s">
        <v>24</v>
      </c>
      <c r="M10" s="15" t="s">
        <v>25</v>
      </c>
      <c r="N10" s="16" t="s">
        <v>21</v>
      </c>
      <c r="O10" s="15" t="s">
        <v>6</v>
      </c>
      <c r="P10" s="15" t="s">
        <v>7</v>
      </c>
      <c r="Q10" s="15" t="s">
        <v>8</v>
      </c>
      <c r="R10" s="17" t="s">
        <v>9</v>
      </c>
      <c r="S10" s="15" t="s">
        <v>10</v>
      </c>
    </row>
    <row r="11" spans="1:19" x14ac:dyDescent="0.2">
      <c r="A11" s="20" t="s">
        <v>341</v>
      </c>
      <c r="B11" s="20" t="s">
        <v>44</v>
      </c>
      <c r="C11" s="21" t="s">
        <v>31</v>
      </c>
      <c r="D11" s="21" t="s">
        <v>22</v>
      </c>
      <c r="E11" s="21">
        <v>3</v>
      </c>
      <c r="F11" s="21">
        <v>0</v>
      </c>
      <c r="G11" s="21">
        <v>0</v>
      </c>
      <c r="H11" s="22">
        <f>E11+(F11+G11)/2</f>
        <v>3</v>
      </c>
      <c r="I11" s="21">
        <v>7</v>
      </c>
      <c r="K11" s="20" t="s">
        <v>344</v>
      </c>
      <c r="L11" s="20" t="s">
        <v>52</v>
      </c>
      <c r="M11" s="21" t="s">
        <v>31</v>
      </c>
      <c r="N11" s="21" t="s">
        <v>22</v>
      </c>
      <c r="O11" s="21">
        <v>3</v>
      </c>
      <c r="P11" s="21">
        <v>0</v>
      </c>
      <c r="Q11" s="21">
        <v>0</v>
      </c>
      <c r="R11" s="22">
        <f>O11+(P11+Q11)/2</f>
        <v>3</v>
      </c>
      <c r="S11" s="21">
        <v>6</v>
      </c>
    </row>
    <row r="12" spans="1:19" x14ac:dyDescent="0.2">
      <c r="A12" s="20" t="s">
        <v>325</v>
      </c>
      <c r="B12" s="20" t="s">
        <v>45</v>
      </c>
      <c r="C12" s="21" t="s">
        <v>31</v>
      </c>
      <c r="D12" s="21" t="s">
        <v>22</v>
      </c>
      <c r="E12" s="21">
        <v>3</v>
      </c>
      <c r="F12" s="21">
        <v>0</v>
      </c>
      <c r="G12" s="21">
        <v>0</v>
      </c>
      <c r="H12" s="22">
        <f t="shared" ref="H12:H14" si="0">E12+(F12+G12)/2</f>
        <v>3</v>
      </c>
      <c r="I12" s="21">
        <v>6</v>
      </c>
      <c r="K12" s="20" t="s">
        <v>345</v>
      </c>
      <c r="L12" s="20" t="s">
        <v>54</v>
      </c>
      <c r="M12" s="21" t="s">
        <v>31</v>
      </c>
      <c r="N12" s="21" t="s">
        <v>22</v>
      </c>
      <c r="O12" s="21">
        <v>3</v>
      </c>
      <c r="P12" s="21">
        <v>0</v>
      </c>
      <c r="Q12" s="21">
        <v>0</v>
      </c>
      <c r="R12" s="22">
        <f t="shared" ref="R12:R18" si="1">O12+(P12+Q12)/2</f>
        <v>3</v>
      </c>
      <c r="S12" s="21">
        <v>6</v>
      </c>
    </row>
    <row r="13" spans="1:19" x14ac:dyDescent="0.2">
      <c r="A13" s="20" t="s">
        <v>342</v>
      </c>
      <c r="B13" s="20" t="s">
        <v>42</v>
      </c>
      <c r="C13" s="21" t="s">
        <v>31</v>
      </c>
      <c r="D13" s="21" t="s">
        <v>22</v>
      </c>
      <c r="E13" s="21">
        <v>3</v>
      </c>
      <c r="F13" s="21">
        <v>0</v>
      </c>
      <c r="G13" s="21">
        <v>0</v>
      </c>
      <c r="H13" s="22">
        <f t="shared" si="0"/>
        <v>3</v>
      </c>
      <c r="I13" s="21">
        <v>6</v>
      </c>
      <c r="K13" s="20" t="s">
        <v>346</v>
      </c>
      <c r="L13" s="20" t="s">
        <v>51</v>
      </c>
      <c r="M13" s="21" t="s">
        <v>31</v>
      </c>
      <c r="N13" s="21" t="s">
        <v>22</v>
      </c>
      <c r="O13" s="21">
        <v>3</v>
      </c>
      <c r="P13" s="21">
        <v>0</v>
      </c>
      <c r="Q13" s="21">
        <v>0</v>
      </c>
      <c r="R13" s="22">
        <f t="shared" si="1"/>
        <v>3</v>
      </c>
      <c r="S13" s="21">
        <v>6</v>
      </c>
    </row>
    <row r="14" spans="1:19" x14ac:dyDescent="0.2">
      <c r="A14" s="20" t="s">
        <v>343</v>
      </c>
      <c r="B14" s="20" t="s">
        <v>43</v>
      </c>
      <c r="C14" s="21" t="s">
        <v>31</v>
      </c>
      <c r="D14" s="88" t="s">
        <v>20</v>
      </c>
      <c r="E14" s="21">
        <v>3</v>
      </c>
      <c r="F14" s="21">
        <v>0</v>
      </c>
      <c r="G14" s="21">
        <v>0</v>
      </c>
      <c r="H14" s="22">
        <f t="shared" si="0"/>
        <v>3</v>
      </c>
      <c r="I14" s="21">
        <v>4</v>
      </c>
      <c r="K14" s="20" t="s">
        <v>347</v>
      </c>
      <c r="L14" s="20" t="s">
        <v>41</v>
      </c>
      <c r="M14" s="21" t="s">
        <v>31</v>
      </c>
      <c r="N14" s="21" t="s">
        <v>22</v>
      </c>
      <c r="O14" s="21">
        <v>3</v>
      </c>
      <c r="P14" s="21">
        <v>0</v>
      </c>
      <c r="Q14" s="21">
        <v>0</v>
      </c>
      <c r="R14" s="22">
        <f t="shared" si="1"/>
        <v>3</v>
      </c>
      <c r="S14" s="21">
        <v>5</v>
      </c>
    </row>
    <row r="15" spans="1:19" ht="13.2" x14ac:dyDescent="0.25">
      <c r="A15" s="2" t="s">
        <v>459</v>
      </c>
      <c r="B15" s="1" t="s">
        <v>460</v>
      </c>
      <c r="C15" s="21" t="s">
        <v>31</v>
      </c>
      <c r="D15" s="21" t="s">
        <v>22</v>
      </c>
      <c r="E15" s="21">
        <v>4</v>
      </c>
      <c r="F15" s="21">
        <v>0</v>
      </c>
      <c r="G15" s="21">
        <v>0</v>
      </c>
      <c r="H15" s="21">
        <v>4</v>
      </c>
      <c r="I15" s="21">
        <v>5</v>
      </c>
      <c r="K15" s="2" t="s">
        <v>461</v>
      </c>
      <c r="L15" s="1" t="s">
        <v>462</v>
      </c>
      <c r="M15" s="28" t="s">
        <v>31</v>
      </c>
      <c r="N15" s="28" t="s">
        <v>22</v>
      </c>
      <c r="O15" s="28">
        <v>4</v>
      </c>
      <c r="P15" s="28">
        <v>0</v>
      </c>
      <c r="Q15" s="28">
        <v>0</v>
      </c>
      <c r="R15" s="28">
        <v>4</v>
      </c>
      <c r="S15" s="28">
        <v>5</v>
      </c>
    </row>
    <row r="16" spans="1:19" x14ac:dyDescent="0.2">
      <c r="A16" s="83" t="s">
        <v>458</v>
      </c>
      <c r="B16" s="23" t="s">
        <v>47</v>
      </c>
      <c r="C16" s="24" t="s">
        <v>31</v>
      </c>
      <c r="D16" s="24" t="s">
        <v>20</v>
      </c>
      <c r="E16" s="24">
        <v>2</v>
      </c>
      <c r="F16" s="24">
        <v>0</v>
      </c>
      <c r="G16" s="24">
        <v>0</v>
      </c>
      <c r="H16" s="25">
        <v>2</v>
      </c>
      <c r="I16" s="24">
        <v>1</v>
      </c>
      <c r="J16" s="53"/>
      <c r="K16" s="83" t="s">
        <v>463</v>
      </c>
      <c r="L16" s="23" t="s">
        <v>60</v>
      </c>
      <c r="M16" s="24" t="s">
        <v>31</v>
      </c>
      <c r="N16" s="24" t="s">
        <v>20</v>
      </c>
      <c r="O16" s="24">
        <v>2</v>
      </c>
      <c r="P16" s="24">
        <v>0</v>
      </c>
      <c r="Q16" s="24">
        <v>0</v>
      </c>
      <c r="R16" s="25">
        <v>2</v>
      </c>
      <c r="S16" s="24">
        <v>1</v>
      </c>
    </row>
    <row r="17" spans="1:19" x14ac:dyDescent="0.2">
      <c r="A17" s="83" t="s">
        <v>464</v>
      </c>
      <c r="B17" s="23" t="s">
        <v>26</v>
      </c>
      <c r="C17" s="24" t="s">
        <v>31</v>
      </c>
      <c r="D17" s="24" t="s">
        <v>20</v>
      </c>
      <c r="E17" s="24">
        <v>2</v>
      </c>
      <c r="F17" s="24">
        <v>0</v>
      </c>
      <c r="G17" s="24">
        <v>0</v>
      </c>
      <c r="H17" s="24">
        <v>2</v>
      </c>
      <c r="I17" s="24">
        <v>1</v>
      </c>
      <c r="J17" s="53"/>
      <c r="K17" s="83" t="s">
        <v>465</v>
      </c>
      <c r="L17" s="29" t="s">
        <v>27</v>
      </c>
      <c r="M17" s="24" t="s">
        <v>31</v>
      </c>
      <c r="N17" s="24" t="s">
        <v>20</v>
      </c>
      <c r="O17" s="24">
        <v>2</v>
      </c>
      <c r="P17" s="24">
        <v>0</v>
      </c>
      <c r="Q17" s="24">
        <v>0</v>
      </c>
      <c r="R17" s="24">
        <v>2</v>
      </c>
      <c r="S17" s="24">
        <v>1</v>
      </c>
    </row>
    <row r="18" spans="1:19" ht="12" x14ac:dyDescent="0.25">
      <c r="A18" s="21"/>
      <c r="B18" s="30" t="s">
        <v>23</v>
      </c>
      <c r="C18" s="31"/>
      <c r="D18" s="20"/>
      <c r="E18" s="32">
        <f>SUM(E11:E17)</f>
        <v>20</v>
      </c>
      <c r="F18" s="32">
        <f>SUM(F11:F17)</f>
        <v>0</v>
      </c>
      <c r="G18" s="32">
        <f>SUM(G11:G17)</f>
        <v>0</v>
      </c>
      <c r="H18" s="32">
        <f>E18+(F18+G18)/2</f>
        <v>20</v>
      </c>
      <c r="I18" s="32">
        <f>SUM(I11:I17)</f>
        <v>30</v>
      </c>
      <c r="K18" s="21"/>
      <c r="L18" s="30" t="s">
        <v>23</v>
      </c>
      <c r="M18" s="31"/>
      <c r="N18" s="20"/>
      <c r="O18" s="32">
        <f>SUM(O11:O17)</f>
        <v>20</v>
      </c>
      <c r="P18" s="32">
        <f>SUM(P11:P17)</f>
        <v>0</v>
      </c>
      <c r="Q18" s="32">
        <f>SUM(Q11:Q17)</f>
        <v>0</v>
      </c>
      <c r="R18" s="32">
        <f t="shared" si="1"/>
        <v>20</v>
      </c>
      <c r="S18" s="32">
        <f>SUM(S11:S17)</f>
        <v>30</v>
      </c>
    </row>
    <row r="19" spans="1:19" ht="12" x14ac:dyDescent="0.25">
      <c r="A19" s="21"/>
      <c r="B19" s="33" t="s">
        <v>33</v>
      </c>
      <c r="C19" s="21"/>
      <c r="D19" s="20"/>
      <c r="E19" s="22"/>
      <c r="F19" s="22"/>
      <c r="G19" s="22"/>
      <c r="H19" s="22"/>
      <c r="I19" s="32">
        <f>SUMIF(D11:D17,"=UE",I11:I17)</f>
        <v>6</v>
      </c>
      <c r="K19" s="21"/>
      <c r="L19" s="33" t="s">
        <v>33</v>
      </c>
      <c r="M19" s="21"/>
      <c r="N19" s="20"/>
      <c r="O19" s="22"/>
      <c r="P19" s="22"/>
      <c r="Q19" s="22"/>
      <c r="R19" s="22"/>
      <c r="S19" s="32">
        <f>SUMIF(N11:N17,"=UE",S11:S17)</f>
        <v>2</v>
      </c>
    </row>
    <row r="20" spans="1:19" ht="12" x14ac:dyDescent="0.25">
      <c r="A20" s="36"/>
      <c r="B20" s="35" t="s">
        <v>32</v>
      </c>
      <c r="C20" s="36"/>
      <c r="D20" s="37"/>
      <c r="E20" s="38"/>
      <c r="F20" s="38"/>
      <c r="G20" s="38"/>
      <c r="H20" s="38"/>
      <c r="I20" s="39">
        <f>SUMIF(C11:C17,"=S",I11:I17)</f>
        <v>0</v>
      </c>
      <c r="K20" s="36"/>
      <c r="L20" s="35" t="s">
        <v>32</v>
      </c>
      <c r="M20" s="36"/>
      <c r="N20" s="37"/>
      <c r="O20" s="38"/>
      <c r="P20" s="38"/>
      <c r="Q20" s="38"/>
      <c r="R20" s="38"/>
      <c r="S20" s="39">
        <f>SUMIF(M11:M17,"=S",S11:S17)</f>
        <v>0</v>
      </c>
    </row>
    <row r="21" spans="1:19" ht="15" customHeight="1" x14ac:dyDescent="0.25">
      <c r="A21" s="90"/>
      <c r="B21" s="91" t="s">
        <v>35</v>
      </c>
      <c r="C21" s="90"/>
      <c r="D21" s="92"/>
      <c r="E21" s="93"/>
      <c r="F21" s="93"/>
      <c r="G21" s="93"/>
      <c r="H21" s="93"/>
      <c r="I21" s="94">
        <f>SUMIF(C11:C17,"=ÜS",I11:I17)</f>
        <v>0</v>
      </c>
      <c r="K21" s="90"/>
      <c r="L21" s="91" t="s">
        <v>35</v>
      </c>
      <c r="M21" s="90"/>
      <c r="N21" s="92"/>
      <c r="O21" s="93"/>
      <c r="P21" s="93"/>
      <c r="Q21" s="93"/>
      <c r="R21" s="93"/>
      <c r="S21" s="94">
        <f>SUMIF(M11:M17,"=ÜS",S11:S17)</f>
        <v>0</v>
      </c>
    </row>
    <row r="22" spans="1:19" s="95" customFormat="1" ht="9.9" customHeight="1" x14ac:dyDescent="0.25">
      <c r="A22" s="42"/>
      <c r="B22" s="41"/>
      <c r="C22" s="42"/>
      <c r="D22" s="43"/>
      <c r="E22" s="44"/>
      <c r="F22" s="44"/>
      <c r="G22" s="44"/>
      <c r="H22" s="44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95" customFormat="1" ht="12" x14ac:dyDescent="0.25">
      <c r="A23" s="96"/>
      <c r="B23" s="58"/>
      <c r="C23" s="58"/>
      <c r="D23" s="58"/>
      <c r="E23" s="58"/>
      <c r="F23" s="58"/>
      <c r="G23" s="58"/>
      <c r="H23" s="58"/>
      <c r="I23" s="45"/>
      <c r="J23" s="58" t="s">
        <v>11</v>
      </c>
    </row>
    <row r="24" spans="1:19" ht="9.9" customHeight="1" x14ac:dyDescent="0.25">
      <c r="B24" s="5"/>
      <c r="C24" s="5"/>
      <c r="D24" s="5"/>
      <c r="E24" s="5"/>
      <c r="F24" s="5"/>
      <c r="G24" s="5"/>
      <c r="H24" s="5"/>
      <c r="I24" s="5"/>
      <c r="J24" s="12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2" x14ac:dyDescent="0.25">
      <c r="A25" s="240" t="s">
        <v>12</v>
      </c>
      <c r="B25" s="240"/>
      <c r="C25" s="240"/>
      <c r="D25" s="240"/>
      <c r="E25" s="240"/>
      <c r="F25" s="240"/>
      <c r="G25" s="240"/>
      <c r="H25" s="240"/>
      <c r="I25" s="240"/>
      <c r="J25" s="18"/>
      <c r="K25" s="240" t="s">
        <v>13</v>
      </c>
      <c r="L25" s="240"/>
      <c r="M25" s="240"/>
      <c r="N25" s="240"/>
      <c r="O25" s="240"/>
      <c r="P25" s="240"/>
      <c r="Q25" s="240"/>
      <c r="R25" s="240"/>
      <c r="S25" s="240"/>
    </row>
    <row r="26" spans="1:19" ht="24" x14ac:dyDescent="0.2">
      <c r="A26" s="15" t="s">
        <v>28</v>
      </c>
      <c r="B26" s="14" t="s">
        <v>24</v>
      </c>
      <c r="C26" s="15" t="s">
        <v>25</v>
      </c>
      <c r="D26" s="16" t="s">
        <v>21</v>
      </c>
      <c r="E26" s="15" t="s">
        <v>6</v>
      </c>
      <c r="F26" s="15" t="s">
        <v>7</v>
      </c>
      <c r="G26" s="15" t="s">
        <v>8</v>
      </c>
      <c r="H26" s="47" t="s">
        <v>9</v>
      </c>
      <c r="I26" s="15" t="s">
        <v>10</v>
      </c>
      <c r="K26" s="15" t="s">
        <v>28</v>
      </c>
      <c r="L26" s="14" t="s">
        <v>24</v>
      </c>
      <c r="M26" s="15" t="s">
        <v>25</v>
      </c>
      <c r="N26" s="16" t="s">
        <v>21</v>
      </c>
      <c r="O26" s="15" t="s">
        <v>6</v>
      </c>
      <c r="P26" s="15" t="s">
        <v>7</v>
      </c>
      <c r="Q26" s="15" t="s">
        <v>8</v>
      </c>
      <c r="R26" s="47" t="s">
        <v>9</v>
      </c>
      <c r="S26" s="15" t="s">
        <v>10</v>
      </c>
    </row>
    <row r="27" spans="1:19" x14ac:dyDescent="0.2">
      <c r="A27" s="20" t="s">
        <v>340</v>
      </c>
      <c r="B27" s="20" t="s">
        <v>100</v>
      </c>
      <c r="C27" s="21" t="s">
        <v>31</v>
      </c>
      <c r="D27" s="21" t="s">
        <v>22</v>
      </c>
      <c r="E27" s="21">
        <v>3</v>
      </c>
      <c r="F27" s="21">
        <v>0</v>
      </c>
      <c r="G27" s="21">
        <v>0</v>
      </c>
      <c r="H27" s="22">
        <f>E27+(F27+G27)/2</f>
        <v>3</v>
      </c>
      <c r="I27" s="21">
        <v>6</v>
      </c>
      <c r="K27" s="20" t="s">
        <v>336</v>
      </c>
      <c r="L27" s="20" t="s">
        <v>101</v>
      </c>
      <c r="M27" s="21" t="s">
        <v>31</v>
      </c>
      <c r="N27" s="21" t="s">
        <v>22</v>
      </c>
      <c r="O27" s="21">
        <v>3</v>
      </c>
      <c r="P27" s="21">
        <v>0</v>
      </c>
      <c r="Q27" s="21">
        <v>0</v>
      </c>
      <c r="R27" s="22">
        <f>O27+(P27+Q27)/2</f>
        <v>3</v>
      </c>
      <c r="S27" s="21">
        <v>7</v>
      </c>
    </row>
    <row r="28" spans="1:19" x14ac:dyDescent="0.2">
      <c r="A28" s="20" t="s">
        <v>339</v>
      </c>
      <c r="B28" s="20" t="s">
        <v>102</v>
      </c>
      <c r="C28" s="21" t="s">
        <v>31</v>
      </c>
      <c r="D28" s="21" t="s">
        <v>22</v>
      </c>
      <c r="E28" s="21">
        <v>3</v>
      </c>
      <c r="F28" s="21">
        <v>0</v>
      </c>
      <c r="G28" s="21">
        <v>0</v>
      </c>
      <c r="H28" s="22">
        <f t="shared" ref="H28:H32" si="2">E28+(F28+G28)/2</f>
        <v>3</v>
      </c>
      <c r="I28" s="21">
        <v>6</v>
      </c>
      <c r="K28" s="20" t="s">
        <v>337</v>
      </c>
      <c r="L28" s="20" t="s">
        <v>103</v>
      </c>
      <c r="M28" s="21" t="s">
        <v>31</v>
      </c>
      <c r="N28" s="21" t="s">
        <v>22</v>
      </c>
      <c r="O28" s="21">
        <v>3</v>
      </c>
      <c r="P28" s="21">
        <v>0</v>
      </c>
      <c r="Q28" s="21">
        <v>0</v>
      </c>
      <c r="R28" s="22">
        <f t="shared" ref="R28:R32" si="3">O28+(P28+Q28)/2</f>
        <v>3</v>
      </c>
      <c r="S28" s="21">
        <v>7</v>
      </c>
    </row>
    <row r="29" spans="1:19" x14ac:dyDescent="0.2">
      <c r="A29" s="20" t="s">
        <v>338</v>
      </c>
      <c r="B29" s="20" t="s">
        <v>64</v>
      </c>
      <c r="C29" s="21" t="s">
        <v>31</v>
      </c>
      <c r="D29" s="21" t="s">
        <v>22</v>
      </c>
      <c r="E29" s="21">
        <v>3</v>
      </c>
      <c r="F29" s="21">
        <v>0</v>
      </c>
      <c r="G29" s="21">
        <v>0</v>
      </c>
      <c r="H29" s="22">
        <f t="shared" si="2"/>
        <v>3</v>
      </c>
      <c r="I29" s="21">
        <v>5</v>
      </c>
      <c r="K29" s="78" t="s">
        <v>468</v>
      </c>
      <c r="L29" s="80" t="s">
        <v>469</v>
      </c>
      <c r="M29" s="21" t="s">
        <v>31</v>
      </c>
      <c r="N29" s="21" t="s">
        <v>22</v>
      </c>
      <c r="O29" s="21">
        <v>4</v>
      </c>
      <c r="P29" s="21">
        <v>0</v>
      </c>
      <c r="Q29" s="21">
        <v>0</v>
      </c>
      <c r="R29" s="22">
        <v>4</v>
      </c>
      <c r="S29" s="21">
        <v>5</v>
      </c>
    </row>
    <row r="30" spans="1:19" x14ac:dyDescent="0.2">
      <c r="A30" s="80" t="s">
        <v>466</v>
      </c>
      <c r="B30" s="79" t="s">
        <v>467</v>
      </c>
      <c r="C30" s="21" t="s">
        <v>31</v>
      </c>
      <c r="D30" s="21" t="s">
        <v>22</v>
      </c>
      <c r="E30" s="21">
        <v>4</v>
      </c>
      <c r="F30" s="21">
        <v>0</v>
      </c>
      <c r="G30" s="21">
        <v>0</v>
      </c>
      <c r="H30" s="22">
        <v>4</v>
      </c>
      <c r="I30" s="21">
        <v>5</v>
      </c>
      <c r="K30" s="20" t="s">
        <v>322</v>
      </c>
      <c r="L30" s="20" t="s">
        <v>104</v>
      </c>
      <c r="M30" s="88" t="s">
        <v>31</v>
      </c>
      <c r="N30" s="88" t="s">
        <v>22</v>
      </c>
      <c r="O30" s="88">
        <v>2</v>
      </c>
      <c r="P30" s="88">
        <v>0</v>
      </c>
      <c r="Q30" s="88">
        <v>0</v>
      </c>
      <c r="R30" s="89">
        <f t="shared" si="3"/>
        <v>2</v>
      </c>
      <c r="S30" s="88">
        <v>3</v>
      </c>
    </row>
    <row r="31" spans="1:19" x14ac:dyDescent="0.2">
      <c r="A31" s="20" t="s">
        <v>479</v>
      </c>
      <c r="B31" s="20" t="s">
        <v>105</v>
      </c>
      <c r="C31" s="21" t="s">
        <v>31</v>
      </c>
      <c r="D31" s="21" t="s">
        <v>22</v>
      </c>
      <c r="E31" s="21">
        <v>3</v>
      </c>
      <c r="F31" s="21">
        <v>0</v>
      </c>
      <c r="G31" s="21">
        <v>0</v>
      </c>
      <c r="H31" s="22">
        <f t="shared" si="2"/>
        <v>3</v>
      </c>
      <c r="I31" s="21">
        <v>4</v>
      </c>
      <c r="K31" s="37"/>
      <c r="L31" s="37" t="s">
        <v>72</v>
      </c>
      <c r="M31" s="36" t="s">
        <v>29</v>
      </c>
      <c r="N31" s="36" t="s">
        <v>22</v>
      </c>
      <c r="O31" s="36">
        <v>3</v>
      </c>
      <c r="P31" s="36">
        <v>0</v>
      </c>
      <c r="Q31" s="36">
        <v>0</v>
      </c>
      <c r="R31" s="38">
        <f t="shared" si="3"/>
        <v>3</v>
      </c>
      <c r="S31" s="36">
        <v>4</v>
      </c>
    </row>
    <row r="32" spans="1:19" x14ac:dyDescent="0.2">
      <c r="A32" s="37"/>
      <c r="B32" s="37" t="s">
        <v>68</v>
      </c>
      <c r="C32" s="36" t="s">
        <v>29</v>
      </c>
      <c r="D32" s="36" t="s">
        <v>22</v>
      </c>
      <c r="E32" s="36">
        <v>3</v>
      </c>
      <c r="F32" s="36">
        <v>0</v>
      </c>
      <c r="G32" s="36">
        <v>0</v>
      </c>
      <c r="H32" s="38">
        <f t="shared" si="2"/>
        <v>3</v>
      </c>
      <c r="I32" s="36">
        <v>4</v>
      </c>
      <c r="K32" s="97"/>
      <c r="L32" s="97" t="s">
        <v>94</v>
      </c>
      <c r="M32" s="98" t="s">
        <v>29</v>
      </c>
      <c r="N32" s="98" t="s">
        <v>22</v>
      </c>
      <c r="O32" s="98">
        <v>3</v>
      </c>
      <c r="P32" s="98">
        <v>0</v>
      </c>
      <c r="Q32" s="98">
        <v>0</v>
      </c>
      <c r="R32" s="99">
        <f t="shared" si="3"/>
        <v>3</v>
      </c>
      <c r="S32" s="98">
        <v>4</v>
      </c>
    </row>
    <row r="33" spans="1:19" x14ac:dyDescent="0.2">
      <c r="A33" s="21"/>
      <c r="B33" s="100"/>
      <c r="C33" s="100"/>
      <c r="D33" s="100"/>
      <c r="E33" s="100"/>
      <c r="F33" s="100"/>
      <c r="G33" s="100"/>
      <c r="H33" s="100"/>
      <c r="I33" s="100"/>
      <c r="K33" s="97"/>
      <c r="L33" s="37" t="s">
        <v>472</v>
      </c>
      <c r="M33" s="98" t="s">
        <v>29</v>
      </c>
      <c r="N33" s="98" t="s">
        <v>22</v>
      </c>
      <c r="O33" s="98">
        <v>0</v>
      </c>
      <c r="P33" s="98">
        <v>2</v>
      </c>
      <c r="Q33" s="98">
        <v>0</v>
      </c>
      <c r="R33" s="99">
        <v>1</v>
      </c>
      <c r="S33" s="98">
        <v>8</v>
      </c>
    </row>
    <row r="34" spans="1:19" ht="12" x14ac:dyDescent="0.25">
      <c r="A34" s="21"/>
      <c r="B34" s="30" t="s">
        <v>23</v>
      </c>
      <c r="C34" s="240" t="s">
        <v>23</v>
      </c>
      <c r="D34" s="240"/>
      <c r="E34" s="32">
        <f>SUM(E27:E32)</f>
        <v>19</v>
      </c>
      <c r="F34" s="32">
        <f>SUM(F27:F32)</f>
        <v>0</v>
      </c>
      <c r="G34" s="32">
        <f>SUM(G27:G32)</f>
        <v>0</v>
      </c>
      <c r="H34" s="32">
        <f>E34+(F34+G34)/2</f>
        <v>19</v>
      </c>
      <c r="I34" s="32">
        <f>SUM(I27:I32)</f>
        <v>30</v>
      </c>
      <c r="K34" s="101"/>
      <c r="L34" s="51" t="s">
        <v>23</v>
      </c>
      <c r="M34" s="54"/>
      <c r="N34" s="55"/>
      <c r="O34" s="52">
        <f>SUM(O27:O32)</f>
        <v>18</v>
      </c>
      <c r="P34" s="52">
        <f>SUM(P27:P32)</f>
        <v>0</v>
      </c>
      <c r="Q34" s="52">
        <f>SUM(Q27:Q32)</f>
        <v>0</v>
      </c>
      <c r="R34" s="52">
        <f>O34+(P34+Q34)/2</f>
        <v>18</v>
      </c>
      <c r="S34" s="102">
        <v>30</v>
      </c>
    </row>
    <row r="35" spans="1:19" ht="15" customHeight="1" x14ac:dyDescent="0.25">
      <c r="A35" s="21"/>
      <c r="B35" s="33" t="s">
        <v>33</v>
      </c>
      <c r="C35" s="21"/>
      <c r="D35" s="20"/>
      <c r="E35" s="21"/>
      <c r="F35" s="21"/>
      <c r="G35" s="21"/>
      <c r="H35" s="21"/>
      <c r="I35" s="31">
        <f>SUMIF(D27:D32,"=UE",I27:I32)</f>
        <v>0</v>
      </c>
      <c r="J35" s="53"/>
      <c r="K35" s="21"/>
      <c r="L35" s="33" t="s">
        <v>33</v>
      </c>
      <c r="M35" s="21"/>
      <c r="N35" s="20"/>
      <c r="O35" s="20"/>
      <c r="P35" s="20"/>
      <c r="Q35" s="20"/>
      <c r="R35" s="20"/>
      <c r="S35" s="31">
        <f>SUMIF(N27:N31,"=UE",S27:S31)</f>
        <v>0</v>
      </c>
    </row>
    <row r="36" spans="1:19" ht="15" customHeight="1" x14ac:dyDescent="0.25">
      <c r="A36" s="36"/>
      <c r="B36" s="35" t="s">
        <v>32</v>
      </c>
      <c r="C36" s="36"/>
      <c r="D36" s="37"/>
      <c r="E36" s="38"/>
      <c r="F36" s="38"/>
      <c r="G36" s="38"/>
      <c r="H36" s="38"/>
      <c r="I36" s="39">
        <f>SUMIF(C27:C32,"=S",I27:I32)</f>
        <v>4</v>
      </c>
      <c r="K36" s="36"/>
      <c r="L36" s="35" t="s">
        <v>32</v>
      </c>
      <c r="M36" s="36"/>
      <c r="N36" s="37"/>
      <c r="O36" s="38"/>
      <c r="P36" s="38"/>
      <c r="Q36" s="38"/>
      <c r="R36" s="38"/>
      <c r="S36" s="39">
        <v>8</v>
      </c>
    </row>
    <row r="37" spans="1:19" ht="12" x14ac:dyDescent="0.25">
      <c r="A37" s="90"/>
      <c r="B37" s="91" t="s">
        <v>35</v>
      </c>
      <c r="C37" s="90"/>
      <c r="D37" s="92"/>
      <c r="E37" s="93"/>
      <c r="F37" s="93"/>
      <c r="G37" s="93"/>
      <c r="H37" s="93"/>
      <c r="I37" s="94">
        <v>0</v>
      </c>
      <c r="K37" s="90"/>
      <c r="L37" s="91" t="s">
        <v>35</v>
      </c>
      <c r="M37" s="90"/>
      <c r="N37" s="92"/>
      <c r="O37" s="93"/>
      <c r="P37" s="93"/>
      <c r="Q37" s="93"/>
      <c r="R37" s="93"/>
      <c r="S37" s="94">
        <v>0</v>
      </c>
    </row>
    <row r="38" spans="1:19" s="95" customFormat="1" ht="9.9" customHeight="1" x14ac:dyDescent="0.25">
      <c r="A38" s="42"/>
      <c r="B38" s="41"/>
      <c r="C38" s="42"/>
      <c r="D38" s="43"/>
      <c r="E38" s="42"/>
      <c r="F38" s="42"/>
      <c r="G38" s="42"/>
      <c r="H38" s="42"/>
      <c r="I38" s="58"/>
      <c r="J38" s="43"/>
      <c r="K38" s="42"/>
      <c r="L38" s="41"/>
      <c r="M38" s="42"/>
      <c r="N38" s="43"/>
      <c r="O38" s="43"/>
      <c r="P38" s="43"/>
      <c r="Q38" s="43"/>
      <c r="R38" s="43"/>
      <c r="S38" s="58"/>
    </row>
    <row r="39" spans="1:19" ht="12" x14ac:dyDescent="0.25">
      <c r="B39" s="5"/>
      <c r="C39" s="5"/>
      <c r="D39" s="5"/>
      <c r="E39" s="5"/>
      <c r="F39" s="5"/>
      <c r="G39" s="5"/>
      <c r="H39" s="5"/>
      <c r="I39" s="5"/>
      <c r="J39" s="5" t="s">
        <v>14</v>
      </c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9.9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2" x14ac:dyDescent="0.25">
      <c r="A41" s="240" t="s">
        <v>15</v>
      </c>
      <c r="B41" s="240"/>
      <c r="C41" s="240"/>
      <c r="D41" s="240"/>
      <c r="E41" s="240"/>
      <c r="F41" s="240"/>
      <c r="G41" s="240"/>
      <c r="H41" s="240"/>
      <c r="I41" s="240"/>
      <c r="J41" s="12"/>
      <c r="K41" s="240" t="s">
        <v>16</v>
      </c>
      <c r="L41" s="240"/>
      <c r="M41" s="240"/>
      <c r="N41" s="240"/>
      <c r="O41" s="240"/>
      <c r="P41" s="240"/>
      <c r="Q41" s="240"/>
      <c r="R41" s="240"/>
      <c r="S41" s="240"/>
    </row>
    <row r="42" spans="1:19" ht="24" x14ac:dyDescent="0.2">
      <c r="A42" s="15" t="s">
        <v>28</v>
      </c>
      <c r="B42" s="14" t="s">
        <v>24</v>
      </c>
      <c r="C42" s="15" t="s">
        <v>25</v>
      </c>
      <c r="D42" s="16" t="s">
        <v>21</v>
      </c>
      <c r="E42" s="15" t="s">
        <v>6</v>
      </c>
      <c r="F42" s="15" t="s">
        <v>7</v>
      </c>
      <c r="G42" s="15" t="s">
        <v>8</v>
      </c>
      <c r="H42" s="47" t="s">
        <v>9</v>
      </c>
      <c r="I42" s="15" t="s">
        <v>10</v>
      </c>
      <c r="J42" s="18"/>
      <c r="K42" s="15" t="s">
        <v>28</v>
      </c>
      <c r="L42" s="14" t="s">
        <v>24</v>
      </c>
      <c r="M42" s="15" t="s">
        <v>25</v>
      </c>
      <c r="N42" s="16" t="s">
        <v>21</v>
      </c>
      <c r="O42" s="15" t="s">
        <v>6</v>
      </c>
      <c r="P42" s="15" t="s">
        <v>7</v>
      </c>
      <c r="Q42" s="15" t="s">
        <v>8</v>
      </c>
      <c r="R42" s="47" t="s">
        <v>9</v>
      </c>
      <c r="S42" s="15" t="s">
        <v>10</v>
      </c>
    </row>
    <row r="43" spans="1:19" x14ac:dyDescent="0.2">
      <c r="A43" s="19" t="s">
        <v>335</v>
      </c>
      <c r="B43" s="20" t="s">
        <v>106</v>
      </c>
      <c r="C43" s="21" t="s">
        <v>31</v>
      </c>
      <c r="D43" s="21" t="s">
        <v>22</v>
      </c>
      <c r="E43" s="21">
        <v>3</v>
      </c>
      <c r="F43" s="21">
        <v>0</v>
      </c>
      <c r="G43" s="21">
        <v>0</v>
      </c>
      <c r="H43" s="22">
        <f>E43+(F43+G43)/2</f>
        <v>3</v>
      </c>
      <c r="I43" s="21">
        <v>5</v>
      </c>
      <c r="K43" s="19" t="s">
        <v>331</v>
      </c>
      <c r="L43" s="20" t="s">
        <v>107</v>
      </c>
      <c r="M43" s="21" t="s">
        <v>31</v>
      </c>
      <c r="N43" s="21" t="s">
        <v>22</v>
      </c>
      <c r="O43" s="21">
        <v>3</v>
      </c>
      <c r="P43" s="21">
        <v>0</v>
      </c>
      <c r="Q43" s="21">
        <v>0</v>
      </c>
      <c r="R43" s="22">
        <f>O43+(P43+Q43)/2</f>
        <v>3</v>
      </c>
      <c r="S43" s="21">
        <v>6</v>
      </c>
    </row>
    <row r="44" spans="1:19" x14ac:dyDescent="0.2">
      <c r="A44" s="19" t="s">
        <v>334</v>
      </c>
      <c r="B44" s="20" t="s">
        <v>108</v>
      </c>
      <c r="C44" s="21" t="s">
        <v>31</v>
      </c>
      <c r="D44" s="21" t="s">
        <v>22</v>
      </c>
      <c r="E44" s="21">
        <v>3</v>
      </c>
      <c r="F44" s="21">
        <v>0</v>
      </c>
      <c r="G44" s="21">
        <v>0</v>
      </c>
      <c r="H44" s="22">
        <f t="shared" ref="H44:H48" si="4">E44+(F44+G44)/2</f>
        <v>3</v>
      </c>
      <c r="I44" s="21">
        <v>5</v>
      </c>
      <c r="K44" s="19" t="s">
        <v>332</v>
      </c>
      <c r="L44" s="3" t="s">
        <v>109</v>
      </c>
      <c r="M44" s="21" t="s">
        <v>31</v>
      </c>
      <c r="N44" s="21" t="s">
        <v>22</v>
      </c>
      <c r="O44" s="21">
        <v>3</v>
      </c>
      <c r="P44" s="21">
        <v>0</v>
      </c>
      <c r="Q44" s="21">
        <v>0</v>
      </c>
      <c r="R44" s="22">
        <f t="shared" ref="R44:R46" si="5">O44+(P44+Q44)/2</f>
        <v>3</v>
      </c>
      <c r="S44" s="21">
        <v>6</v>
      </c>
    </row>
    <row r="45" spans="1:19" x14ac:dyDescent="0.2">
      <c r="A45" s="19" t="s">
        <v>252</v>
      </c>
      <c r="B45" s="20" t="s">
        <v>110</v>
      </c>
      <c r="C45" s="21" t="s">
        <v>31</v>
      </c>
      <c r="D45" s="21" t="s">
        <v>22</v>
      </c>
      <c r="E45" s="21">
        <v>3</v>
      </c>
      <c r="F45" s="21">
        <v>0</v>
      </c>
      <c r="G45" s="21">
        <v>0</v>
      </c>
      <c r="H45" s="22">
        <f t="shared" si="4"/>
        <v>3</v>
      </c>
      <c r="I45" s="21">
        <v>5</v>
      </c>
      <c r="K45" s="19" t="s">
        <v>333</v>
      </c>
      <c r="L45" s="20" t="s">
        <v>111</v>
      </c>
      <c r="M45" s="21" t="s">
        <v>31</v>
      </c>
      <c r="N45" s="21" t="s">
        <v>22</v>
      </c>
      <c r="O45" s="21">
        <v>2</v>
      </c>
      <c r="P45" s="21">
        <v>0</v>
      </c>
      <c r="Q45" s="21">
        <v>0</v>
      </c>
      <c r="R45" s="22">
        <f t="shared" si="5"/>
        <v>2</v>
      </c>
      <c r="S45" s="21">
        <v>4</v>
      </c>
    </row>
    <row r="46" spans="1:19" x14ac:dyDescent="0.2">
      <c r="A46" s="19" t="s">
        <v>323</v>
      </c>
      <c r="B46" s="20" t="s">
        <v>112</v>
      </c>
      <c r="C46" s="21" t="s">
        <v>31</v>
      </c>
      <c r="D46" s="21" t="s">
        <v>22</v>
      </c>
      <c r="E46" s="21">
        <v>2</v>
      </c>
      <c r="F46" s="21">
        <v>0</v>
      </c>
      <c r="G46" s="21">
        <v>0</v>
      </c>
      <c r="H46" s="22">
        <f t="shared" si="4"/>
        <v>2</v>
      </c>
      <c r="I46" s="21">
        <v>4</v>
      </c>
      <c r="K46" s="34"/>
      <c r="L46" s="37" t="s">
        <v>95</v>
      </c>
      <c r="M46" s="36" t="s">
        <v>29</v>
      </c>
      <c r="N46" s="36" t="s">
        <v>22</v>
      </c>
      <c r="O46" s="36">
        <v>3</v>
      </c>
      <c r="P46" s="36">
        <v>0</v>
      </c>
      <c r="Q46" s="36">
        <v>0</v>
      </c>
      <c r="R46" s="38">
        <f t="shared" si="5"/>
        <v>3</v>
      </c>
      <c r="S46" s="36">
        <v>4</v>
      </c>
    </row>
    <row r="47" spans="1:19" x14ac:dyDescent="0.2">
      <c r="A47" s="34"/>
      <c r="B47" s="37" t="s">
        <v>113</v>
      </c>
      <c r="C47" s="36" t="s">
        <v>29</v>
      </c>
      <c r="D47" s="36" t="s">
        <v>22</v>
      </c>
      <c r="E47" s="36">
        <v>3</v>
      </c>
      <c r="F47" s="36">
        <v>0</v>
      </c>
      <c r="G47" s="36">
        <v>0</v>
      </c>
      <c r="H47" s="38">
        <f t="shared" si="4"/>
        <v>3</v>
      </c>
      <c r="I47" s="36">
        <v>4</v>
      </c>
      <c r="J47" s="46"/>
      <c r="K47" s="34"/>
      <c r="L47" s="37" t="s">
        <v>87</v>
      </c>
      <c r="M47" s="36" t="s">
        <v>29</v>
      </c>
      <c r="N47" s="36" t="s">
        <v>22</v>
      </c>
      <c r="O47" s="36">
        <v>3</v>
      </c>
      <c r="P47" s="36">
        <v>0</v>
      </c>
      <c r="Q47" s="36">
        <v>0</v>
      </c>
      <c r="R47" s="38">
        <v>3</v>
      </c>
      <c r="S47" s="36">
        <v>4</v>
      </c>
    </row>
    <row r="48" spans="1:19" x14ac:dyDescent="0.2">
      <c r="A48" s="34"/>
      <c r="B48" s="37" t="s">
        <v>114</v>
      </c>
      <c r="C48" s="36" t="s">
        <v>29</v>
      </c>
      <c r="D48" s="36" t="s">
        <v>22</v>
      </c>
      <c r="E48" s="36">
        <v>3</v>
      </c>
      <c r="F48" s="36">
        <v>0</v>
      </c>
      <c r="G48" s="36">
        <v>0</v>
      </c>
      <c r="H48" s="38">
        <f t="shared" si="4"/>
        <v>3</v>
      </c>
      <c r="I48" s="36">
        <v>4</v>
      </c>
      <c r="J48" s="46"/>
      <c r="K48" s="103"/>
      <c r="L48" s="37" t="s">
        <v>472</v>
      </c>
      <c r="M48" s="98" t="s">
        <v>29</v>
      </c>
      <c r="N48" s="98" t="s">
        <v>22</v>
      </c>
      <c r="O48" s="98">
        <v>0</v>
      </c>
      <c r="P48" s="98">
        <v>2</v>
      </c>
      <c r="Q48" s="98">
        <v>0</v>
      </c>
      <c r="R48" s="99">
        <v>1</v>
      </c>
      <c r="S48" s="98">
        <v>8</v>
      </c>
    </row>
    <row r="49" spans="1:19" x14ac:dyDescent="0.2">
      <c r="A49" s="104"/>
      <c r="B49" s="105" t="s">
        <v>422</v>
      </c>
      <c r="C49" s="106" t="s">
        <v>34</v>
      </c>
      <c r="D49" s="107" t="s">
        <v>20</v>
      </c>
      <c r="E49" s="107">
        <v>2</v>
      </c>
      <c r="F49" s="107">
        <v>0</v>
      </c>
      <c r="G49" s="107">
        <v>0</v>
      </c>
      <c r="H49" s="108">
        <v>2</v>
      </c>
      <c r="I49" s="107">
        <v>3</v>
      </c>
      <c r="J49" s="46"/>
      <c r="K49" s="104"/>
      <c r="L49" s="105" t="s">
        <v>444</v>
      </c>
      <c r="M49" s="107" t="s">
        <v>34</v>
      </c>
      <c r="N49" s="49" t="s">
        <v>20</v>
      </c>
      <c r="O49" s="107">
        <v>2</v>
      </c>
      <c r="P49" s="107">
        <v>0</v>
      </c>
      <c r="Q49" s="107">
        <v>0</v>
      </c>
      <c r="R49" s="108">
        <v>2</v>
      </c>
      <c r="S49" s="107">
        <v>3</v>
      </c>
    </row>
    <row r="50" spans="1:19" x14ac:dyDescent="0.2">
      <c r="A50" s="100"/>
      <c r="B50" s="100"/>
      <c r="C50" s="100"/>
      <c r="D50" s="100"/>
      <c r="E50" s="100"/>
      <c r="F50" s="100"/>
      <c r="G50" s="100"/>
      <c r="H50" s="100"/>
      <c r="I50" s="100"/>
      <c r="J50" s="53"/>
      <c r="K50" s="104"/>
      <c r="L50" s="105" t="s">
        <v>451</v>
      </c>
      <c r="M50" s="107" t="s">
        <v>34</v>
      </c>
      <c r="N50" s="49" t="s">
        <v>20</v>
      </c>
      <c r="O50" s="107">
        <v>2</v>
      </c>
      <c r="P50" s="107">
        <v>0</v>
      </c>
      <c r="Q50" s="107">
        <v>0</v>
      </c>
      <c r="R50" s="108">
        <v>2</v>
      </c>
      <c r="S50" s="107">
        <v>3</v>
      </c>
    </row>
    <row r="51" spans="1:19" ht="12" x14ac:dyDescent="0.25">
      <c r="A51" s="21"/>
      <c r="B51" s="30" t="s">
        <v>23</v>
      </c>
      <c r="C51" s="240" t="s">
        <v>23</v>
      </c>
      <c r="D51" s="240"/>
      <c r="E51" s="32">
        <f>SUM(E43:E49)</f>
        <v>19</v>
      </c>
      <c r="F51" s="32">
        <f>SUM(F43:F49)</f>
        <v>0</v>
      </c>
      <c r="G51" s="32">
        <f>SUM(G43:G49)</f>
        <v>0</v>
      </c>
      <c r="H51" s="32">
        <f>E51+(F51+G51)/2</f>
        <v>19</v>
      </c>
      <c r="I51" s="32">
        <f>SUM(I43:I49)</f>
        <v>30</v>
      </c>
      <c r="J51" s="56"/>
      <c r="K51" s="101"/>
      <c r="L51" s="51" t="s">
        <v>23</v>
      </c>
      <c r="M51" s="54"/>
      <c r="N51" s="55"/>
      <c r="O51" s="52">
        <f>SUM(O43:O50)</f>
        <v>18</v>
      </c>
      <c r="P51" s="52">
        <f>SUM(P43:P49)</f>
        <v>2</v>
      </c>
      <c r="Q51" s="52">
        <f>SUM(Q43:Q49)</f>
        <v>0</v>
      </c>
      <c r="R51" s="52">
        <v>18</v>
      </c>
      <c r="S51" s="52">
        <v>30</v>
      </c>
    </row>
    <row r="52" spans="1:19" ht="15" customHeight="1" x14ac:dyDescent="0.25">
      <c r="A52" s="21"/>
      <c r="B52" s="33" t="s">
        <v>33</v>
      </c>
      <c r="C52" s="21"/>
      <c r="D52" s="20"/>
      <c r="E52" s="21"/>
      <c r="F52" s="21"/>
      <c r="G52" s="21"/>
      <c r="H52" s="21"/>
      <c r="I52" s="31">
        <v>3</v>
      </c>
      <c r="J52" s="56"/>
      <c r="K52" s="21"/>
      <c r="L52" s="33" t="s">
        <v>33</v>
      </c>
      <c r="M52" s="21"/>
      <c r="N52" s="20"/>
      <c r="O52" s="20"/>
      <c r="P52" s="20"/>
      <c r="Q52" s="20"/>
      <c r="R52" s="20"/>
      <c r="S52" s="31">
        <v>6</v>
      </c>
    </row>
    <row r="53" spans="1:19" ht="15" customHeight="1" x14ac:dyDescent="0.25">
      <c r="A53" s="36"/>
      <c r="B53" s="35" t="s">
        <v>32</v>
      </c>
      <c r="C53" s="36"/>
      <c r="D53" s="37"/>
      <c r="E53" s="38"/>
      <c r="F53" s="38"/>
      <c r="G53" s="38"/>
      <c r="H53" s="38"/>
      <c r="I53" s="39">
        <f>SUMIF(C43:C48,"=S",I43:I48)</f>
        <v>8</v>
      </c>
      <c r="K53" s="36"/>
      <c r="L53" s="35" t="s">
        <v>32</v>
      </c>
      <c r="M53" s="36"/>
      <c r="N53" s="37"/>
      <c r="O53" s="38"/>
      <c r="P53" s="38"/>
      <c r="Q53" s="38"/>
      <c r="R53" s="38"/>
      <c r="S53" s="39">
        <f>SUMIF(M43:M47,"=S",S43:S47)</f>
        <v>8</v>
      </c>
    </row>
    <row r="54" spans="1:19" ht="12" x14ac:dyDescent="0.25">
      <c r="A54" s="90"/>
      <c r="B54" s="91" t="s">
        <v>35</v>
      </c>
      <c r="C54" s="90"/>
      <c r="D54" s="92"/>
      <c r="E54" s="93"/>
      <c r="F54" s="93"/>
      <c r="G54" s="93"/>
      <c r="H54" s="93"/>
      <c r="I54" s="94">
        <v>3</v>
      </c>
      <c r="K54" s="90"/>
      <c r="L54" s="91" t="s">
        <v>35</v>
      </c>
      <c r="M54" s="90"/>
      <c r="N54" s="92"/>
      <c r="O54" s="93"/>
      <c r="P54" s="93"/>
      <c r="Q54" s="93"/>
      <c r="R54" s="93"/>
      <c r="S54" s="94">
        <v>6</v>
      </c>
    </row>
    <row r="55" spans="1:19" s="95" customFormat="1" ht="9.9" customHeight="1" x14ac:dyDescent="0.25">
      <c r="A55" s="42"/>
      <c r="B55" s="41"/>
      <c r="C55" s="42"/>
      <c r="D55" s="43"/>
      <c r="E55" s="42"/>
      <c r="F55" s="42"/>
      <c r="G55" s="42"/>
      <c r="H55" s="42"/>
      <c r="I55" s="58"/>
      <c r="J55" s="46"/>
      <c r="K55" s="42"/>
      <c r="L55" s="41"/>
      <c r="M55" s="42"/>
      <c r="N55" s="43"/>
      <c r="O55" s="43"/>
      <c r="P55" s="43"/>
      <c r="Q55" s="43"/>
      <c r="R55" s="43"/>
      <c r="S55" s="58"/>
    </row>
    <row r="56" spans="1:19" ht="12" x14ac:dyDescent="0.25">
      <c r="B56" s="5"/>
      <c r="C56" s="5"/>
      <c r="D56" s="5"/>
      <c r="E56" s="5"/>
      <c r="F56" s="5"/>
      <c r="G56" s="5"/>
      <c r="H56" s="5"/>
      <c r="J56" s="5" t="s">
        <v>17</v>
      </c>
      <c r="L56" s="109"/>
      <c r="M56" s="109"/>
      <c r="N56" s="56"/>
      <c r="O56" s="56"/>
      <c r="P56" s="56"/>
      <c r="Q56" s="56"/>
      <c r="R56" s="56"/>
      <c r="S56" s="5"/>
    </row>
    <row r="57" spans="1:19" ht="9.9" customHeight="1" x14ac:dyDescent="0.25">
      <c r="B57" s="5"/>
      <c r="C57" s="5"/>
      <c r="D57" s="5"/>
      <c r="E57" s="5"/>
      <c r="F57" s="5"/>
      <c r="G57" s="5"/>
      <c r="H57" s="5"/>
      <c r="J57" s="5"/>
      <c r="L57" s="109"/>
      <c r="M57" s="109"/>
      <c r="N57" s="56"/>
      <c r="O57" s="56"/>
      <c r="P57" s="56"/>
      <c r="Q57" s="56"/>
      <c r="R57" s="56"/>
      <c r="S57" s="5"/>
    </row>
    <row r="58" spans="1:19" ht="12" x14ac:dyDescent="0.25">
      <c r="A58" s="240" t="s">
        <v>18</v>
      </c>
      <c r="B58" s="240"/>
      <c r="C58" s="240"/>
      <c r="D58" s="240"/>
      <c r="E58" s="240"/>
      <c r="F58" s="240"/>
      <c r="G58" s="240"/>
      <c r="H58" s="240"/>
      <c r="I58" s="240"/>
      <c r="J58" s="12"/>
      <c r="K58" s="31" t="s">
        <v>19</v>
      </c>
      <c r="L58" s="31"/>
      <c r="M58" s="31"/>
      <c r="N58" s="31"/>
      <c r="O58" s="31"/>
      <c r="P58" s="31"/>
      <c r="Q58" s="31"/>
      <c r="R58" s="31"/>
      <c r="S58" s="31"/>
    </row>
    <row r="59" spans="1:19" ht="24" x14ac:dyDescent="0.2">
      <c r="A59" s="15" t="s">
        <v>28</v>
      </c>
      <c r="B59" s="14" t="s">
        <v>24</v>
      </c>
      <c r="C59" s="15" t="s">
        <v>25</v>
      </c>
      <c r="D59" s="16" t="s">
        <v>21</v>
      </c>
      <c r="E59" s="15" t="s">
        <v>6</v>
      </c>
      <c r="F59" s="15" t="s">
        <v>7</v>
      </c>
      <c r="G59" s="15" t="s">
        <v>8</v>
      </c>
      <c r="H59" s="47" t="s">
        <v>9</v>
      </c>
      <c r="I59" s="15" t="s">
        <v>10</v>
      </c>
      <c r="J59" s="18"/>
      <c r="K59" s="15" t="s">
        <v>28</v>
      </c>
      <c r="L59" s="14" t="s">
        <v>24</v>
      </c>
      <c r="M59" s="15" t="s">
        <v>25</v>
      </c>
      <c r="N59" s="16" t="s">
        <v>21</v>
      </c>
      <c r="O59" s="15" t="s">
        <v>6</v>
      </c>
      <c r="P59" s="15" t="s">
        <v>7</v>
      </c>
      <c r="Q59" s="15" t="s">
        <v>8</v>
      </c>
      <c r="R59" s="47" t="s">
        <v>9</v>
      </c>
      <c r="S59" s="15" t="s">
        <v>10</v>
      </c>
    </row>
    <row r="60" spans="1:19" x14ac:dyDescent="0.2">
      <c r="A60" s="20" t="s">
        <v>330</v>
      </c>
      <c r="B60" s="20" t="s">
        <v>115</v>
      </c>
      <c r="C60" s="21" t="s">
        <v>31</v>
      </c>
      <c r="D60" s="21" t="s">
        <v>22</v>
      </c>
      <c r="E60" s="21">
        <v>3</v>
      </c>
      <c r="F60" s="21">
        <v>0</v>
      </c>
      <c r="G60" s="21">
        <v>0</v>
      </c>
      <c r="H60" s="22">
        <f>E60+(F60+G60)/2</f>
        <v>3</v>
      </c>
      <c r="I60" s="21">
        <v>6</v>
      </c>
      <c r="K60" s="19" t="s">
        <v>327</v>
      </c>
      <c r="L60" s="20" t="s">
        <v>116</v>
      </c>
      <c r="M60" s="21" t="s">
        <v>31</v>
      </c>
      <c r="N60" s="21" t="s">
        <v>22</v>
      </c>
      <c r="O60" s="21">
        <v>3</v>
      </c>
      <c r="P60" s="21">
        <v>0</v>
      </c>
      <c r="Q60" s="21">
        <v>0</v>
      </c>
      <c r="R60" s="22">
        <f>O60+(P60+Q60)/2</f>
        <v>3</v>
      </c>
      <c r="S60" s="21">
        <v>6</v>
      </c>
    </row>
    <row r="61" spans="1:19" x14ac:dyDescent="0.2">
      <c r="A61" s="20" t="s">
        <v>329</v>
      </c>
      <c r="B61" s="20" t="s">
        <v>117</v>
      </c>
      <c r="C61" s="21" t="s">
        <v>31</v>
      </c>
      <c r="D61" s="21" t="s">
        <v>22</v>
      </c>
      <c r="E61" s="21">
        <v>3</v>
      </c>
      <c r="F61" s="21">
        <v>0</v>
      </c>
      <c r="G61" s="21">
        <v>0</v>
      </c>
      <c r="H61" s="22">
        <f t="shared" ref="H61:H66" si="6">E61+(F61+G61)/2</f>
        <v>3</v>
      </c>
      <c r="I61" s="21">
        <v>5</v>
      </c>
      <c r="K61" s="19" t="s">
        <v>328</v>
      </c>
      <c r="L61" s="20" t="s">
        <v>118</v>
      </c>
      <c r="M61" s="21" t="s">
        <v>31</v>
      </c>
      <c r="N61" s="21" t="s">
        <v>22</v>
      </c>
      <c r="O61" s="21">
        <v>3</v>
      </c>
      <c r="P61" s="21">
        <v>0</v>
      </c>
      <c r="Q61" s="21">
        <v>0</v>
      </c>
      <c r="R61" s="22">
        <f t="shared" ref="R61:R65" si="7">O61+(P61+Q61)/2</f>
        <v>3</v>
      </c>
      <c r="S61" s="21">
        <v>5</v>
      </c>
    </row>
    <row r="62" spans="1:19" x14ac:dyDescent="0.2">
      <c r="A62" s="37"/>
      <c r="B62" s="37" t="s">
        <v>96</v>
      </c>
      <c r="C62" s="36" t="s">
        <v>29</v>
      </c>
      <c r="D62" s="36" t="s">
        <v>22</v>
      </c>
      <c r="E62" s="36">
        <v>3</v>
      </c>
      <c r="F62" s="36">
        <v>0</v>
      </c>
      <c r="G62" s="36">
        <v>0</v>
      </c>
      <c r="H62" s="38">
        <f t="shared" si="6"/>
        <v>3</v>
      </c>
      <c r="I62" s="36">
        <v>4</v>
      </c>
      <c r="K62" s="19" t="s">
        <v>119</v>
      </c>
      <c r="L62" s="20" t="s">
        <v>120</v>
      </c>
      <c r="M62" s="21" t="s">
        <v>31</v>
      </c>
      <c r="N62" s="21" t="s">
        <v>22</v>
      </c>
      <c r="O62" s="21">
        <v>3</v>
      </c>
      <c r="P62" s="21">
        <v>0</v>
      </c>
      <c r="Q62" s="21">
        <v>0</v>
      </c>
      <c r="R62" s="22">
        <f t="shared" si="7"/>
        <v>3</v>
      </c>
      <c r="S62" s="21">
        <v>4</v>
      </c>
    </row>
    <row r="63" spans="1:19" x14ac:dyDescent="0.2">
      <c r="A63" s="37"/>
      <c r="B63" s="37" t="s">
        <v>88</v>
      </c>
      <c r="C63" s="36" t="s">
        <v>29</v>
      </c>
      <c r="D63" s="36" t="s">
        <v>22</v>
      </c>
      <c r="E63" s="36">
        <v>3</v>
      </c>
      <c r="F63" s="36">
        <v>0</v>
      </c>
      <c r="G63" s="36">
        <v>0</v>
      </c>
      <c r="H63" s="38">
        <f t="shared" si="6"/>
        <v>3</v>
      </c>
      <c r="I63" s="36">
        <v>4</v>
      </c>
      <c r="K63" s="37"/>
      <c r="L63" s="37" t="s">
        <v>93</v>
      </c>
      <c r="M63" s="36" t="s">
        <v>29</v>
      </c>
      <c r="N63" s="36" t="s">
        <v>22</v>
      </c>
      <c r="O63" s="36">
        <v>3</v>
      </c>
      <c r="P63" s="36">
        <v>0</v>
      </c>
      <c r="Q63" s="36">
        <v>0</v>
      </c>
      <c r="R63" s="38">
        <f t="shared" si="7"/>
        <v>3</v>
      </c>
      <c r="S63" s="36">
        <v>4</v>
      </c>
    </row>
    <row r="64" spans="1:19" x14ac:dyDescent="0.2">
      <c r="A64" s="34"/>
      <c r="B64" s="37" t="s">
        <v>97</v>
      </c>
      <c r="C64" s="36" t="s">
        <v>29</v>
      </c>
      <c r="D64" s="36" t="s">
        <v>22</v>
      </c>
      <c r="E64" s="36">
        <v>3</v>
      </c>
      <c r="F64" s="36">
        <v>0</v>
      </c>
      <c r="G64" s="36">
        <v>0</v>
      </c>
      <c r="H64" s="38">
        <f t="shared" si="6"/>
        <v>3</v>
      </c>
      <c r="I64" s="36">
        <v>4</v>
      </c>
      <c r="J64" s="46"/>
      <c r="K64" s="34"/>
      <c r="L64" s="37" t="s">
        <v>98</v>
      </c>
      <c r="M64" s="36" t="s">
        <v>29</v>
      </c>
      <c r="N64" s="36" t="s">
        <v>22</v>
      </c>
      <c r="O64" s="36">
        <v>3</v>
      </c>
      <c r="P64" s="36">
        <v>0</v>
      </c>
      <c r="Q64" s="36">
        <v>0</v>
      </c>
      <c r="R64" s="38">
        <f t="shared" si="7"/>
        <v>3</v>
      </c>
      <c r="S64" s="36">
        <v>4</v>
      </c>
    </row>
    <row r="65" spans="1:19" x14ac:dyDescent="0.2">
      <c r="A65" s="34"/>
      <c r="B65" s="37" t="s">
        <v>92</v>
      </c>
      <c r="C65" s="36" t="s">
        <v>29</v>
      </c>
      <c r="D65" s="36" t="s">
        <v>22</v>
      </c>
      <c r="E65" s="36">
        <v>3</v>
      </c>
      <c r="F65" s="36">
        <v>0</v>
      </c>
      <c r="G65" s="36">
        <v>0</v>
      </c>
      <c r="H65" s="38">
        <f t="shared" si="6"/>
        <v>3</v>
      </c>
      <c r="I65" s="36">
        <v>4</v>
      </c>
      <c r="J65" s="46"/>
      <c r="K65" s="34"/>
      <c r="L65" s="37" t="s">
        <v>121</v>
      </c>
      <c r="M65" s="36" t="s">
        <v>29</v>
      </c>
      <c r="N65" s="36" t="s">
        <v>22</v>
      </c>
      <c r="O65" s="36">
        <v>3</v>
      </c>
      <c r="P65" s="36">
        <v>0</v>
      </c>
      <c r="Q65" s="36">
        <v>0</v>
      </c>
      <c r="R65" s="38">
        <f t="shared" si="7"/>
        <v>3</v>
      </c>
      <c r="S65" s="36">
        <v>4</v>
      </c>
    </row>
    <row r="66" spans="1:19" x14ac:dyDescent="0.2">
      <c r="A66" s="104"/>
      <c r="B66" s="105" t="s">
        <v>452</v>
      </c>
      <c r="C66" s="110" t="s">
        <v>34</v>
      </c>
      <c r="D66" s="49" t="s">
        <v>20</v>
      </c>
      <c r="E66" s="107">
        <v>2</v>
      </c>
      <c r="F66" s="107">
        <v>0</v>
      </c>
      <c r="G66" s="107">
        <v>0</v>
      </c>
      <c r="H66" s="108">
        <f t="shared" si="6"/>
        <v>2</v>
      </c>
      <c r="I66" s="107">
        <v>3</v>
      </c>
      <c r="J66" s="46"/>
      <c r="K66" s="104"/>
      <c r="L66" s="105" t="s">
        <v>455</v>
      </c>
      <c r="M66" s="107" t="s">
        <v>34</v>
      </c>
      <c r="N66" s="49" t="s">
        <v>20</v>
      </c>
      <c r="O66" s="107">
        <v>2</v>
      </c>
      <c r="P66" s="107">
        <v>0</v>
      </c>
      <c r="Q66" s="107">
        <v>0</v>
      </c>
      <c r="R66" s="108">
        <v>2</v>
      </c>
      <c r="S66" s="107">
        <v>3</v>
      </c>
    </row>
    <row r="67" spans="1:19" ht="12" x14ac:dyDescent="0.25">
      <c r="A67" s="101"/>
      <c r="B67" s="51" t="s">
        <v>23</v>
      </c>
      <c r="C67" s="241"/>
      <c r="D67" s="242"/>
      <c r="E67" s="52">
        <f>SUM(E60:E66)</f>
        <v>20</v>
      </c>
      <c r="F67" s="52">
        <f>SUM(F60:F66)</f>
        <v>0</v>
      </c>
      <c r="G67" s="52">
        <f>SUM(G60:G66)</f>
        <v>0</v>
      </c>
      <c r="H67" s="52">
        <f>E67+(F67+G67)/2</f>
        <v>20</v>
      </c>
      <c r="I67" s="52">
        <f>SUM(I60:I66)</f>
        <v>30</v>
      </c>
      <c r="J67" s="46"/>
      <c r="K67" s="101"/>
      <c r="L67" s="51" t="s">
        <v>23</v>
      </c>
      <c r="M67" s="54"/>
      <c r="N67" s="55"/>
      <c r="O67" s="52">
        <f>SUM(O60:O66)</f>
        <v>20</v>
      </c>
      <c r="P67" s="52">
        <f>SUM(P60:P66)</f>
        <v>0</v>
      </c>
      <c r="Q67" s="52">
        <f>SUM(Q60:Q66)</f>
        <v>0</v>
      </c>
      <c r="R67" s="52">
        <f>O67+(P67+Q67)/2</f>
        <v>20</v>
      </c>
      <c r="S67" s="52">
        <f>SUM(S60:S66)</f>
        <v>30</v>
      </c>
    </row>
    <row r="68" spans="1:19" ht="12" x14ac:dyDescent="0.25">
      <c r="A68" s="21"/>
      <c r="B68" s="33" t="s">
        <v>33</v>
      </c>
      <c r="C68" s="21"/>
      <c r="D68" s="20"/>
      <c r="E68" s="21"/>
      <c r="F68" s="21"/>
      <c r="G68" s="21"/>
      <c r="H68" s="21"/>
      <c r="I68" s="31">
        <v>3</v>
      </c>
      <c r="J68" s="53"/>
      <c r="K68" s="21"/>
      <c r="L68" s="33" t="s">
        <v>33</v>
      </c>
      <c r="M68" s="21"/>
      <c r="N68" s="20"/>
      <c r="O68" s="20"/>
      <c r="P68" s="20"/>
      <c r="Q68" s="20"/>
      <c r="R68" s="20"/>
      <c r="S68" s="31">
        <v>3</v>
      </c>
    </row>
    <row r="69" spans="1:19" ht="12" x14ac:dyDescent="0.25">
      <c r="A69" s="36"/>
      <c r="B69" s="35" t="s">
        <v>32</v>
      </c>
      <c r="C69" s="36"/>
      <c r="D69" s="37"/>
      <c r="E69" s="38"/>
      <c r="F69" s="38"/>
      <c r="G69" s="38"/>
      <c r="H69" s="38"/>
      <c r="I69" s="39">
        <f>SUMIF(C60:C65,"=S",I60:I65)</f>
        <v>16</v>
      </c>
      <c r="K69" s="36"/>
      <c r="L69" s="35" t="s">
        <v>32</v>
      </c>
      <c r="M69" s="36"/>
      <c r="N69" s="37"/>
      <c r="O69" s="38"/>
      <c r="P69" s="38"/>
      <c r="Q69" s="38"/>
      <c r="R69" s="38"/>
      <c r="S69" s="39">
        <f>SUMIF(M60:M65,"=S",S60:S65)</f>
        <v>12</v>
      </c>
    </row>
    <row r="70" spans="1:19" ht="12" x14ac:dyDescent="0.25">
      <c r="A70" s="90"/>
      <c r="B70" s="91" t="s">
        <v>35</v>
      </c>
      <c r="C70" s="90"/>
      <c r="D70" s="92"/>
      <c r="E70" s="93"/>
      <c r="F70" s="93"/>
      <c r="G70" s="93"/>
      <c r="H70" s="93"/>
      <c r="I70" s="94">
        <v>3</v>
      </c>
      <c r="K70" s="90"/>
      <c r="L70" s="91" t="s">
        <v>35</v>
      </c>
      <c r="M70" s="90"/>
      <c r="N70" s="92"/>
      <c r="O70" s="93"/>
      <c r="P70" s="93"/>
      <c r="Q70" s="93"/>
      <c r="R70" s="93"/>
      <c r="S70" s="94">
        <v>3</v>
      </c>
    </row>
    <row r="71" spans="1:19" x14ac:dyDescent="0.2"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  <row r="72" spans="1:19" x14ac:dyDescent="0.2">
      <c r="A72" s="244" t="s">
        <v>471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</row>
    <row r="73" spans="1:19" x14ac:dyDescent="0.2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</sheetData>
  <mergeCells count="23">
    <mergeCell ref="A72:S73"/>
    <mergeCell ref="A58:I58"/>
    <mergeCell ref="C67:D67"/>
    <mergeCell ref="K25:S25"/>
    <mergeCell ref="C34:D34"/>
    <mergeCell ref="A41:I41"/>
    <mergeCell ref="K41:S41"/>
    <mergeCell ref="C51:D51"/>
    <mergeCell ref="A25:I25"/>
    <mergeCell ref="A9:I9"/>
    <mergeCell ref="K9:S9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S8"/>
  </mergeCells>
  <dataValidations count="3">
    <dataValidation type="list" allowBlank="1" showInputMessage="1" showErrorMessage="1" sqref="D43:D49 N60:N66 D31:D32 N11:N14 D11:D14 D60:D66 N43:N50 D27:D29 N27:N28 N30:N33">
      <formula1>$V$9:$V$12</formula1>
    </dataValidation>
    <dataValidation type="list" allowBlank="1" showInputMessage="1" showErrorMessage="1" sqref="C43:C49 M43:M50 C31:C32 M11:M14 C11:C14 M60:M66 C60:C66 C27:C29 M27:M28 M30:M33">
      <formula1>$U$9:$U$13</formula1>
    </dataValidation>
    <dataValidation type="list" allowBlank="1" showInputMessage="1" showErrorMessage="1" sqref="C15:D17 M15:N17 C30:D30 M29:N29">
      <formula1>#REF!</formula1>
    </dataValidation>
  </dataValidations>
  <printOptions verticalCentered="1"/>
  <pageMargins left="0" right="0" top="0" bottom="0" header="0" footer="0"/>
  <pageSetup paperSize="9" scale="75" orientation="portrait" verticalDpi="0" r:id="rId1"/>
  <rowBreaks count="1" manualBreakCount="1">
    <brk id="74" max="16383" man="1"/>
  </rowBreaks>
  <colBreaks count="1" manualBreakCount="1"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A4" sqref="A4"/>
    </sheetView>
  </sheetViews>
  <sheetFormatPr defaultColWidth="9.109375" defaultRowHeight="11.4" x14ac:dyDescent="0.2"/>
  <cols>
    <col min="1" max="1" width="7.5546875" style="75" customWidth="1"/>
    <col min="2" max="2" width="32.6640625" style="3" bestFit="1" customWidth="1"/>
    <col min="3" max="3" width="4.5546875" style="74" customWidth="1"/>
    <col min="4" max="4" width="6.5546875" style="3" customWidth="1"/>
    <col min="5" max="8" width="3.5546875" style="74" customWidth="1"/>
    <col min="9" max="9" width="5.5546875" style="74" customWidth="1"/>
    <col min="10" max="10" width="2.5546875" style="3" customWidth="1"/>
    <col min="11" max="11" width="7.44140625" style="75" customWidth="1"/>
    <col min="12" max="12" width="30.44140625" style="3" bestFit="1" customWidth="1"/>
    <col min="13" max="13" width="4.5546875" style="74" customWidth="1"/>
    <col min="14" max="14" width="6.5546875" style="3" customWidth="1"/>
    <col min="15" max="18" width="3.5546875" style="3" customWidth="1"/>
    <col min="19" max="19" width="5.5546875" style="3" customWidth="1"/>
    <col min="20" max="21" width="9.109375" style="87"/>
    <col min="22" max="22" width="27.109375" style="87" customWidth="1"/>
    <col min="23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122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45" t="s">
        <v>1</v>
      </c>
      <c r="B5" s="246"/>
      <c r="C5" s="246"/>
      <c r="D5" s="246"/>
      <c r="E5" s="247">
        <f>H20+R20+H37+R37+H54+R54+H69+R69</f>
        <v>155</v>
      </c>
      <c r="F5" s="247"/>
      <c r="G5" s="253" t="s">
        <v>2</v>
      </c>
      <c r="H5" s="253"/>
      <c r="I5" s="6">
        <f>I20+S20+I37+S37+I54+S54+I69+S69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19" ht="12" x14ac:dyDescent="0.25">
      <c r="A6" s="238" t="s">
        <v>38</v>
      </c>
      <c r="B6" s="239"/>
      <c r="C6" s="8">
        <f>I23+S23+I40+S40+I57+S57+I72+S72</f>
        <v>15</v>
      </c>
      <c r="D6" s="239" t="s">
        <v>37</v>
      </c>
      <c r="E6" s="239"/>
      <c r="F6" s="239"/>
      <c r="G6" s="239"/>
      <c r="H6" s="239"/>
      <c r="I6" s="239"/>
      <c r="J6" s="239"/>
      <c r="K6" s="231">
        <f>((I22+S22+I39+S39+I23+S23+I40+S40+I56+I57+S56+S57+I71+I72+S71+S72)/I5*100)</f>
        <v>25.833333333333336</v>
      </c>
      <c r="L6" s="239" t="s">
        <v>36</v>
      </c>
      <c r="M6" s="239"/>
      <c r="N6" s="239"/>
      <c r="O6" s="239"/>
      <c r="P6" s="239"/>
      <c r="Q6" s="239"/>
      <c r="R6" s="251">
        <f>((I21+S21+I38+S38+I55+S55+I70+S70)/I5)*100</f>
        <v>13.750000000000002</v>
      </c>
      <c r="S6" s="252"/>
    </row>
    <row r="7" spans="1:19" ht="9.9" customHeight="1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11"/>
      <c r="S7" s="11"/>
    </row>
    <row r="8" spans="1:19" ht="15" customHeight="1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ht="9.9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" x14ac:dyDescent="0.25">
      <c r="A10" s="240" t="s">
        <v>4</v>
      </c>
      <c r="B10" s="240"/>
      <c r="C10" s="240"/>
      <c r="D10" s="240"/>
      <c r="E10" s="240"/>
      <c r="F10" s="240"/>
      <c r="G10" s="240"/>
      <c r="H10" s="240"/>
      <c r="I10" s="240"/>
      <c r="J10" s="12"/>
      <c r="K10" s="240" t="s">
        <v>5</v>
      </c>
      <c r="L10" s="240"/>
      <c r="M10" s="240"/>
      <c r="N10" s="240"/>
      <c r="O10" s="240"/>
      <c r="P10" s="240"/>
      <c r="Q10" s="240"/>
      <c r="R10" s="240"/>
      <c r="S10" s="240"/>
    </row>
    <row r="11" spans="1:19" ht="29.25" customHeight="1" x14ac:dyDescent="0.2">
      <c r="A11" s="13" t="s">
        <v>28</v>
      </c>
      <c r="B11" s="14" t="s">
        <v>24</v>
      </c>
      <c r="C11" s="15" t="s">
        <v>25</v>
      </c>
      <c r="D11" s="16" t="s">
        <v>21</v>
      </c>
      <c r="E11" s="15" t="s">
        <v>6</v>
      </c>
      <c r="F11" s="15" t="s">
        <v>7</v>
      </c>
      <c r="G11" s="15" t="s">
        <v>8</v>
      </c>
      <c r="H11" s="17" t="s">
        <v>9</v>
      </c>
      <c r="I11" s="15" t="s">
        <v>10</v>
      </c>
      <c r="J11" s="18"/>
      <c r="K11" s="13" t="s">
        <v>28</v>
      </c>
      <c r="L11" s="14" t="s">
        <v>24</v>
      </c>
      <c r="M11" s="15" t="s">
        <v>25</v>
      </c>
      <c r="N11" s="16" t="s">
        <v>21</v>
      </c>
      <c r="O11" s="15" t="s">
        <v>6</v>
      </c>
      <c r="P11" s="15" t="s">
        <v>7</v>
      </c>
      <c r="Q11" s="15" t="s">
        <v>8</v>
      </c>
      <c r="R11" s="17" t="s">
        <v>9</v>
      </c>
      <c r="S11" s="15" t="s">
        <v>10</v>
      </c>
    </row>
    <row r="12" spans="1:19" x14ac:dyDescent="0.2">
      <c r="A12" s="19" t="s">
        <v>123</v>
      </c>
      <c r="B12" s="20" t="s">
        <v>124</v>
      </c>
      <c r="C12" s="21" t="s">
        <v>31</v>
      </c>
      <c r="D12" s="21" t="s">
        <v>22</v>
      </c>
      <c r="E12" s="21">
        <v>3</v>
      </c>
      <c r="F12" s="21">
        <v>0</v>
      </c>
      <c r="G12" s="21">
        <v>0</v>
      </c>
      <c r="H12" s="22">
        <f>E12+(F12+G12)/2</f>
        <v>3</v>
      </c>
      <c r="I12" s="21">
        <v>6</v>
      </c>
      <c r="K12" s="19" t="s">
        <v>125</v>
      </c>
      <c r="L12" s="20" t="s">
        <v>126</v>
      </c>
      <c r="M12" s="21" t="s">
        <v>31</v>
      </c>
      <c r="N12" s="21" t="s">
        <v>22</v>
      </c>
      <c r="O12" s="21">
        <v>3</v>
      </c>
      <c r="P12" s="21">
        <v>0</v>
      </c>
      <c r="Q12" s="21">
        <v>0</v>
      </c>
      <c r="R12" s="22">
        <f>O12+(P12+Q12)/2</f>
        <v>3</v>
      </c>
      <c r="S12" s="21">
        <v>6</v>
      </c>
    </row>
    <row r="13" spans="1:19" x14ac:dyDescent="0.2">
      <c r="A13" s="19" t="s">
        <v>127</v>
      </c>
      <c r="B13" s="20" t="s">
        <v>128</v>
      </c>
      <c r="C13" s="21" t="s">
        <v>31</v>
      </c>
      <c r="D13" s="21" t="s">
        <v>22</v>
      </c>
      <c r="E13" s="21">
        <v>3</v>
      </c>
      <c r="F13" s="21">
        <v>0</v>
      </c>
      <c r="G13" s="21">
        <v>0</v>
      </c>
      <c r="H13" s="22">
        <f t="shared" ref="H13:H16" si="0">E13+(F13+G13)/2</f>
        <v>3</v>
      </c>
      <c r="I13" s="21">
        <v>5</v>
      </c>
      <c r="K13" s="19" t="s">
        <v>129</v>
      </c>
      <c r="L13" s="20" t="s">
        <v>130</v>
      </c>
      <c r="M13" s="21" t="s">
        <v>31</v>
      </c>
      <c r="N13" s="21" t="s">
        <v>22</v>
      </c>
      <c r="O13" s="21">
        <v>2</v>
      </c>
      <c r="P13" s="21">
        <v>0</v>
      </c>
      <c r="Q13" s="21">
        <v>0</v>
      </c>
      <c r="R13" s="22">
        <f t="shared" ref="R13:R15" si="1">O13+(P13+Q13)/2</f>
        <v>2</v>
      </c>
      <c r="S13" s="21">
        <v>5</v>
      </c>
    </row>
    <row r="14" spans="1:19" x14ac:dyDescent="0.2">
      <c r="A14" s="19" t="s">
        <v>131</v>
      </c>
      <c r="B14" s="20" t="s">
        <v>132</v>
      </c>
      <c r="C14" s="21" t="s">
        <v>31</v>
      </c>
      <c r="D14" s="21" t="s">
        <v>22</v>
      </c>
      <c r="E14" s="21">
        <v>3</v>
      </c>
      <c r="F14" s="21">
        <v>0</v>
      </c>
      <c r="G14" s="21">
        <v>0</v>
      </c>
      <c r="H14" s="22">
        <f t="shared" si="0"/>
        <v>3</v>
      </c>
      <c r="I14" s="21">
        <v>5</v>
      </c>
      <c r="K14" s="19" t="s">
        <v>321</v>
      </c>
      <c r="L14" s="20" t="s">
        <v>134</v>
      </c>
      <c r="M14" s="21" t="s">
        <v>31</v>
      </c>
      <c r="N14" s="21" t="s">
        <v>22</v>
      </c>
      <c r="O14" s="21">
        <v>3</v>
      </c>
      <c r="P14" s="21">
        <v>0</v>
      </c>
      <c r="Q14" s="21">
        <v>0</v>
      </c>
      <c r="R14" s="22">
        <f t="shared" si="1"/>
        <v>3</v>
      </c>
      <c r="S14" s="21">
        <v>6</v>
      </c>
    </row>
    <row r="15" spans="1:19" x14ac:dyDescent="0.2">
      <c r="A15" s="19" t="s">
        <v>135</v>
      </c>
      <c r="B15" s="20" t="s">
        <v>43</v>
      </c>
      <c r="C15" s="21" t="s">
        <v>31</v>
      </c>
      <c r="D15" s="88" t="s">
        <v>20</v>
      </c>
      <c r="E15" s="21">
        <v>3</v>
      </c>
      <c r="F15" s="21">
        <v>0</v>
      </c>
      <c r="G15" s="21">
        <v>0</v>
      </c>
      <c r="H15" s="22">
        <f t="shared" si="0"/>
        <v>3</v>
      </c>
      <c r="I15" s="21">
        <v>4</v>
      </c>
      <c r="K15" s="19" t="s">
        <v>481</v>
      </c>
      <c r="L15" s="20" t="s">
        <v>136</v>
      </c>
      <c r="M15" s="21" t="s">
        <v>31</v>
      </c>
      <c r="N15" s="21" t="s">
        <v>22</v>
      </c>
      <c r="O15" s="21">
        <v>3</v>
      </c>
      <c r="P15" s="21">
        <v>0</v>
      </c>
      <c r="Q15" s="21">
        <v>0</v>
      </c>
      <c r="R15" s="22">
        <f t="shared" si="1"/>
        <v>3</v>
      </c>
      <c r="S15" s="21">
        <v>6</v>
      </c>
    </row>
    <row r="16" spans="1:19" ht="13.2" x14ac:dyDescent="0.25">
      <c r="A16" s="19" t="s">
        <v>171</v>
      </c>
      <c r="B16" s="20" t="s">
        <v>46</v>
      </c>
      <c r="C16" s="21" t="s">
        <v>31</v>
      </c>
      <c r="D16" s="21" t="s">
        <v>22</v>
      </c>
      <c r="E16" s="21">
        <v>3</v>
      </c>
      <c r="F16" s="21">
        <v>0</v>
      </c>
      <c r="G16" s="21">
        <v>0</v>
      </c>
      <c r="H16" s="22">
        <f t="shared" si="0"/>
        <v>3</v>
      </c>
      <c r="I16" s="21">
        <v>3</v>
      </c>
      <c r="K16" s="2" t="s">
        <v>461</v>
      </c>
      <c r="L16" s="1" t="s">
        <v>462</v>
      </c>
      <c r="M16" s="28" t="s">
        <v>31</v>
      </c>
      <c r="N16" s="28" t="s">
        <v>22</v>
      </c>
      <c r="O16" s="28">
        <v>4</v>
      </c>
      <c r="P16" s="28">
        <v>0</v>
      </c>
      <c r="Q16" s="28">
        <v>0</v>
      </c>
      <c r="R16" s="28">
        <v>4</v>
      </c>
      <c r="S16" s="28">
        <v>5</v>
      </c>
    </row>
    <row r="17" spans="1:19" ht="13.2" x14ac:dyDescent="0.25">
      <c r="A17" s="2" t="s">
        <v>459</v>
      </c>
      <c r="B17" s="1" t="s">
        <v>460</v>
      </c>
      <c r="C17" s="21" t="s">
        <v>31</v>
      </c>
      <c r="D17" s="21" t="s">
        <v>22</v>
      </c>
      <c r="E17" s="21">
        <v>4</v>
      </c>
      <c r="F17" s="21">
        <v>0</v>
      </c>
      <c r="G17" s="21">
        <v>0</v>
      </c>
      <c r="H17" s="21">
        <v>4</v>
      </c>
      <c r="I17" s="21">
        <v>5</v>
      </c>
      <c r="J17" s="53"/>
      <c r="K17" s="83" t="s">
        <v>463</v>
      </c>
      <c r="L17" s="23" t="s">
        <v>60</v>
      </c>
      <c r="M17" s="24" t="s">
        <v>31</v>
      </c>
      <c r="N17" s="24" t="s">
        <v>20</v>
      </c>
      <c r="O17" s="24">
        <v>2</v>
      </c>
      <c r="P17" s="24">
        <v>0</v>
      </c>
      <c r="Q17" s="24">
        <v>0</v>
      </c>
      <c r="R17" s="25">
        <v>2</v>
      </c>
      <c r="S17" s="24">
        <v>1</v>
      </c>
    </row>
    <row r="18" spans="1:19" x14ac:dyDescent="0.2">
      <c r="A18" s="83" t="s">
        <v>458</v>
      </c>
      <c r="B18" s="23" t="s">
        <v>47</v>
      </c>
      <c r="C18" s="24" t="s">
        <v>31</v>
      </c>
      <c r="D18" s="24" t="s">
        <v>20</v>
      </c>
      <c r="E18" s="24">
        <v>2</v>
      </c>
      <c r="F18" s="24">
        <v>0</v>
      </c>
      <c r="G18" s="24">
        <v>0</v>
      </c>
      <c r="H18" s="25">
        <v>2</v>
      </c>
      <c r="I18" s="24">
        <v>1</v>
      </c>
      <c r="J18" s="53"/>
      <c r="K18" s="83" t="s">
        <v>465</v>
      </c>
      <c r="L18" s="29" t="s">
        <v>27</v>
      </c>
      <c r="M18" s="24" t="s">
        <v>31</v>
      </c>
      <c r="N18" s="24" t="s">
        <v>20</v>
      </c>
      <c r="O18" s="24">
        <v>2</v>
      </c>
      <c r="P18" s="24">
        <v>0</v>
      </c>
      <c r="Q18" s="24">
        <v>0</v>
      </c>
      <c r="R18" s="24">
        <v>2</v>
      </c>
      <c r="S18" s="24">
        <v>1</v>
      </c>
    </row>
    <row r="19" spans="1:19" x14ac:dyDescent="0.2">
      <c r="A19" s="83" t="s">
        <v>464</v>
      </c>
      <c r="B19" s="23" t="s">
        <v>26</v>
      </c>
      <c r="C19" s="24" t="s">
        <v>31</v>
      </c>
      <c r="D19" s="24" t="s">
        <v>20</v>
      </c>
      <c r="E19" s="24">
        <v>2</v>
      </c>
      <c r="F19" s="24">
        <v>0</v>
      </c>
      <c r="G19" s="24">
        <v>0</v>
      </c>
      <c r="H19" s="24">
        <v>2</v>
      </c>
      <c r="I19" s="24">
        <v>1</v>
      </c>
      <c r="J19" s="53"/>
      <c r="K19" s="19"/>
      <c r="L19" s="20"/>
      <c r="M19" s="21"/>
      <c r="N19" s="20"/>
      <c r="O19" s="20"/>
      <c r="P19" s="20"/>
      <c r="Q19" s="20"/>
      <c r="R19" s="20"/>
      <c r="S19" s="20"/>
    </row>
    <row r="20" spans="1:19" ht="12" x14ac:dyDescent="0.25">
      <c r="A20" s="19"/>
      <c r="B20" s="30" t="s">
        <v>23</v>
      </c>
      <c r="C20" s="31"/>
      <c r="D20" s="20"/>
      <c r="E20" s="32">
        <f>SUM(E12:E19)</f>
        <v>23</v>
      </c>
      <c r="F20" s="32">
        <f>SUM(F12:F19)</f>
        <v>0</v>
      </c>
      <c r="G20" s="32">
        <f>SUM(G12:G19)</f>
        <v>0</v>
      </c>
      <c r="H20" s="32">
        <f>E20+(F20+G20)/2</f>
        <v>23</v>
      </c>
      <c r="I20" s="32">
        <f>SUM(I12:I19)</f>
        <v>30</v>
      </c>
      <c r="K20" s="19"/>
      <c r="L20" s="30" t="s">
        <v>23</v>
      </c>
      <c r="M20" s="31"/>
      <c r="N20" s="20"/>
      <c r="O20" s="32">
        <f>SUM(O12:O18)</f>
        <v>19</v>
      </c>
      <c r="P20" s="32">
        <f>SUM(P12:P17)</f>
        <v>0</v>
      </c>
      <c r="Q20" s="32">
        <f>SUM(Q12:Q17)</f>
        <v>0</v>
      </c>
      <c r="R20" s="32">
        <f>O20+(P20+Q20)/2</f>
        <v>19</v>
      </c>
      <c r="S20" s="32">
        <f>SUM(S12:S18)</f>
        <v>30</v>
      </c>
    </row>
    <row r="21" spans="1:19" ht="12" x14ac:dyDescent="0.25">
      <c r="A21" s="19"/>
      <c r="B21" s="33" t="s">
        <v>33</v>
      </c>
      <c r="C21" s="21"/>
      <c r="D21" s="20"/>
      <c r="E21" s="22"/>
      <c r="F21" s="22"/>
      <c r="G21" s="22"/>
      <c r="H21" s="22"/>
      <c r="I21" s="32">
        <v>6</v>
      </c>
      <c r="K21" s="19"/>
      <c r="L21" s="33" t="s">
        <v>33</v>
      </c>
      <c r="M21" s="21"/>
      <c r="N21" s="20"/>
      <c r="O21" s="22"/>
      <c r="P21" s="22"/>
      <c r="Q21" s="22"/>
      <c r="R21" s="22"/>
      <c r="S21" s="32">
        <f>(S17+S18)</f>
        <v>2</v>
      </c>
    </row>
    <row r="22" spans="1:19" ht="12" x14ac:dyDescent="0.25">
      <c r="A22" s="34"/>
      <c r="B22" s="35" t="s">
        <v>32</v>
      </c>
      <c r="C22" s="36"/>
      <c r="D22" s="37"/>
      <c r="E22" s="38"/>
      <c r="F22" s="38"/>
      <c r="G22" s="38"/>
      <c r="H22" s="38"/>
      <c r="I22" s="39">
        <f>SUMIF(C12:C18,"=S",I12:I18)</f>
        <v>0</v>
      </c>
      <c r="K22" s="34"/>
      <c r="L22" s="35" t="s">
        <v>32</v>
      </c>
      <c r="M22" s="36"/>
      <c r="N22" s="37"/>
      <c r="O22" s="38"/>
      <c r="P22" s="38"/>
      <c r="Q22" s="38"/>
      <c r="R22" s="38"/>
      <c r="S22" s="39">
        <f>SUMIF(M12:M17,"=S",S12:S17)</f>
        <v>0</v>
      </c>
    </row>
    <row r="23" spans="1:19" ht="12" x14ac:dyDescent="0.25">
      <c r="A23" s="48"/>
      <c r="B23" s="57" t="s">
        <v>35</v>
      </c>
      <c r="C23" s="49"/>
      <c r="D23" s="69"/>
      <c r="E23" s="76"/>
      <c r="F23" s="76"/>
      <c r="G23" s="76"/>
      <c r="H23" s="76"/>
      <c r="I23" s="77">
        <f>SUMIF(C12:C18,"=ÜS",I12:I18)</f>
        <v>0</v>
      </c>
      <c r="K23" s="48"/>
      <c r="L23" s="57" t="s">
        <v>35</v>
      </c>
      <c r="M23" s="49"/>
      <c r="N23" s="69"/>
      <c r="O23" s="76"/>
      <c r="P23" s="76"/>
      <c r="Q23" s="76"/>
      <c r="R23" s="76"/>
      <c r="S23" s="77">
        <f>SUMIF(M12:M17,"=ÜS",S12:S17)</f>
        <v>0</v>
      </c>
    </row>
    <row r="24" spans="1:19" s="95" customFormat="1" ht="9.9" customHeight="1" x14ac:dyDescent="0.25">
      <c r="A24" s="40"/>
      <c r="B24" s="41"/>
      <c r="C24" s="42"/>
      <c r="D24" s="43"/>
      <c r="E24" s="44"/>
      <c r="F24" s="44"/>
      <c r="G24" s="44"/>
      <c r="H24" s="44"/>
      <c r="I24" s="45"/>
      <c r="J24" s="46"/>
      <c r="K24" s="40"/>
      <c r="L24" s="41"/>
      <c r="M24" s="42"/>
      <c r="N24" s="43"/>
      <c r="O24" s="44"/>
      <c r="P24" s="44"/>
      <c r="Q24" s="44"/>
      <c r="R24" s="44"/>
      <c r="S24" s="45"/>
    </row>
    <row r="25" spans="1:19" ht="15" customHeight="1" x14ac:dyDescent="0.25">
      <c r="A25" s="243" t="s">
        <v>11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</row>
    <row r="26" spans="1:19" ht="9.9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" x14ac:dyDescent="0.25">
      <c r="A27" s="240" t="s">
        <v>12</v>
      </c>
      <c r="B27" s="240"/>
      <c r="C27" s="240"/>
      <c r="D27" s="240"/>
      <c r="E27" s="240"/>
      <c r="F27" s="240"/>
      <c r="G27" s="240"/>
      <c r="H27" s="240"/>
      <c r="I27" s="240"/>
      <c r="J27" s="12"/>
      <c r="K27" s="240" t="s">
        <v>13</v>
      </c>
      <c r="L27" s="240"/>
      <c r="M27" s="240"/>
      <c r="N27" s="240"/>
      <c r="O27" s="240"/>
      <c r="P27" s="240"/>
      <c r="Q27" s="240"/>
      <c r="R27" s="240"/>
      <c r="S27" s="240"/>
    </row>
    <row r="28" spans="1:19" ht="30" customHeight="1" x14ac:dyDescent="0.2">
      <c r="A28" s="13" t="s">
        <v>28</v>
      </c>
      <c r="B28" s="14" t="s">
        <v>24</v>
      </c>
      <c r="C28" s="15" t="s">
        <v>25</v>
      </c>
      <c r="D28" s="16" t="s">
        <v>21</v>
      </c>
      <c r="E28" s="15" t="s">
        <v>6</v>
      </c>
      <c r="F28" s="15" t="s">
        <v>7</v>
      </c>
      <c r="G28" s="15" t="s">
        <v>8</v>
      </c>
      <c r="H28" s="47" t="s">
        <v>9</v>
      </c>
      <c r="I28" s="15" t="s">
        <v>10</v>
      </c>
      <c r="J28" s="18"/>
      <c r="K28" s="13" t="s">
        <v>28</v>
      </c>
      <c r="L28" s="14" t="s">
        <v>24</v>
      </c>
      <c r="M28" s="15" t="s">
        <v>25</v>
      </c>
      <c r="N28" s="16" t="s">
        <v>21</v>
      </c>
      <c r="O28" s="15" t="s">
        <v>6</v>
      </c>
      <c r="P28" s="15" t="s">
        <v>7</v>
      </c>
      <c r="Q28" s="15" t="s">
        <v>8</v>
      </c>
      <c r="R28" s="47" t="s">
        <v>9</v>
      </c>
      <c r="S28" s="15" t="s">
        <v>10</v>
      </c>
    </row>
    <row r="29" spans="1:19" x14ac:dyDescent="0.2">
      <c r="A29" s="19" t="s">
        <v>138</v>
      </c>
      <c r="B29" s="20" t="s">
        <v>139</v>
      </c>
      <c r="C29" s="21" t="s">
        <v>31</v>
      </c>
      <c r="D29" s="21" t="s">
        <v>22</v>
      </c>
      <c r="E29" s="21">
        <v>3</v>
      </c>
      <c r="F29" s="21">
        <v>0</v>
      </c>
      <c r="G29" s="21">
        <v>0</v>
      </c>
      <c r="H29" s="22">
        <f>E29+(F29+G29)/2</f>
        <v>3</v>
      </c>
      <c r="I29" s="21">
        <v>5</v>
      </c>
      <c r="K29" s="19" t="s">
        <v>140</v>
      </c>
      <c r="L29" s="20" t="s">
        <v>141</v>
      </c>
      <c r="M29" s="21" t="s">
        <v>31</v>
      </c>
      <c r="N29" s="21" t="s">
        <v>22</v>
      </c>
      <c r="O29" s="21">
        <v>3</v>
      </c>
      <c r="P29" s="21">
        <v>0</v>
      </c>
      <c r="Q29" s="21">
        <v>0</v>
      </c>
      <c r="R29" s="22">
        <f>O29+(P29+Q29)/2</f>
        <v>3</v>
      </c>
      <c r="S29" s="21">
        <v>4</v>
      </c>
    </row>
    <row r="30" spans="1:19" x14ac:dyDescent="0.2">
      <c r="A30" s="19" t="s">
        <v>234</v>
      </c>
      <c r="B30" s="20" t="s">
        <v>142</v>
      </c>
      <c r="C30" s="21" t="s">
        <v>31</v>
      </c>
      <c r="D30" s="21" t="s">
        <v>22</v>
      </c>
      <c r="E30" s="21">
        <v>3</v>
      </c>
      <c r="F30" s="21">
        <v>0</v>
      </c>
      <c r="G30" s="21">
        <v>0</v>
      </c>
      <c r="H30" s="22">
        <f t="shared" ref="H30:H35" si="2">E30+(F30+G30)/2</f>
        <v>3</v>
      </c>
      <c r="I30" s="21">
        <v>4</v>
      </c>
      <c r="K30" s="19" t="s">
        <v>143</v>
      </c>
      <c r="L30" s="20" t="s">
        <v>144</v>
      </c>
      <c r="M30" s="21" t="s">
        <v>31</v>
      </c>
      <c r="N30" s="21" t="s">
        <v>22</v>
      </c>
      <c r="O30" s="21">
        <v>3</v>
      </c>
      <c r="P30" s="21">
        <v>0</v>
      </c>
      <c r="Q30" s="21">
        <v>0</v>
      </c>
      <c r="R30" s="22">
        <f t="shared" ref="R30:R35" si="3">O30+(P30+Q30)/2</f>
        <v>3</v>
      </c>
      <c r="S30" s="21">
        <v>5</v>
      </c>
    </row>
    <row r="31" spans="1:19" x14ac:dyDescent="0.2">
      <c r="A31" s="19" t="s">
        <v>61</v>
      </c>
      <c r="B31" s="20" t="s">
        <v>146</v>
      </c>
      <c r="C31" s="21" t="s">
        <v>31</v>
      </c>
      <c r="D31" s="21" t="s">
        <v>22</v>
      </c>
      <c r="E31" s="21">
        <v>3</v>
      </c>
      <c r="F31" s="21">
        <v>0</v>
      </c>
      <c r="G31" s="21">
        <v>0</v>
      </c>
      <c r="H31" s="22">
        <f t="shared" si="2"/>
        <v>3</v>
      </c>
      <c r="I31" s="21">
        <v>4</v>
      </c>
      <c r="K31" s="19" t="s">
        <v>147</v>
      </c>
      <c r="L31" s="20" t="s">
        <v>148</v>
      </c>
      <c r="M31" s="21" t="s">
        <v>31</v>
      </c>
      <c r="N31" s="21" t="s">
        <v>22</v>
      </c>
      <c r="O31" s="21">
        <v>3</v>
      </c>
      <c r="P31" s="21">
        <v>0</v>
      </c>
      <c r="Q31" s="21">
        <v>0</v>
      </c>
      <c r="R31" s="22">
        <f t="shared" si="3"/>
        <v>3</v>
      </c>
      <c r="S31" s="21">
        <v>5</v>
      </c>
    </row>
    <row r="32" spans="1:19" x14ac:dyDescent="0.2">
      <c r="A32" s="19" t="s">
        <v>480</v>
      </c>
      <c r="B32" s="20" t="s">
        <v>149</v>
      </c>
      <c r="C32" s="21" t="s">
        <v>31</v>
      </c>
      <c r="D32" s="21" t="s">
        <v>22</v>
      </c>
      <c r="E32" s="21">
        <v>3</v>
      </c>
      <c r="F32" s="21">
        <v>0</v>
      </c>
      <c r="G32" s="21">
        <v>0</v>
      </c>
      <c r="H32" s="22">
        <f t="shared" si="2"/>
        <v>3</v>
      </c>
      <c r="I32" s="21">
        <v>5</v>
      </c>
      <c r="K32" s="19" t="s">
        <v>322</v>
      </c>
      <c r="L32" s="20" t="s">
        <v>104</v>
      </c>
      <c r="M32" s="21" t="s">
        <v>31</v>
      </c>
      <c r="N32" s="21" t="s">
        <v>22</v>
      </c>
      <c r="O32" s="21">
        <v>2</v>
      </c>
      <c r="P32" s="21">
        <v>0</v>
      </c>
      <c r="Q32" s="21">
        <v>0</v>
      </c>
      <c r="R32" s="22">
        <f t="shared" si="3"/>
        <v>2</v>
      </c>
      <c r="S32" s="21">
        <v>3</v>
      </c>
    </row>
    <row r="33" spans="1:19" x14ac:dyDescent="0.2">
      <c r="A33" s="80" t="s">
        <v>466</v>
      </c>
      <c r="B33" s="79" t="s">
        <v>467</v>
      </c>
      <c r="C33" s="21" t="s">
        <v>31</v>
      </c>
      <c r="D33" s="21" t="s">
        <v>22</v>
      </c>
      <c r="E33" s="21">
        <v>4</v>
      </c>
      <c r="F33" s="21">
        <v>0</v>
      </c>
      <c r="G33" s="21">
        <v>0</v>
      </c>
      <c r="H33" s="21">
        <v>4</v>
      </c>
      <c r="I33" s="21">
        <v>5</v>
      </c>
      <c r="K33" s="78" t="s">
        <v>468</v>
      </c>
      <c r="L33" s="80" t="s">
        <v>469</v>
      </c>
      <c r="M33" s="28" t="s">
        <v>31</v>
      </c>
      <c r="N33" s="28" t="s">
        <v>22</v>
      </c>
      <c r="O33" s="28">
        <v>4</v>
      </c>
      <c r="P33" s="28">
        <v>0</v>
      </c>
      <c r="Q33" s="28">
        <v>0</v>
      </c>
      <c r="R33" s="28">
        <v>4</v>
      </c>
      <c r="S33" s="28">
        <v>5</v>
      </c>
    </row>
    <row r="34" spans="1:19" x14ac:dyDescent="0.2">
      <c r="A34" s="34"/>
      <c r="B34" s="37" t="s">
        <v>68</v>
      </c>
      <c r="C34" s="36" t="s">
        <v>29</v>
      </c>
      <c r="D34" s="36" t="s">
        <v>22</v>
      </c>
      <c r="E34" s="36">
        <v>3</v>
      </c>
      <c r="F34" s="36">
        <v>0</v>
      </c>
      <c r="G34" s="36">
        <v>0</v>
      </c>
      <c r="H34" s="38">
        <f t="shared" si="2"/>
        <v>3</v>
      </c>
      <c r="I34" s="36">
        <v>4</v>
      </c>
      <c r="K34" s="34"/>
      <c r="L34" s="37" t="s">
        <v>72</v>
      </c>
      <c r="M34" s="36" t="s">
        <v>29</v>
      </c>
      <c r="N34" s="36" t="s">
        <v>22</v>
      </c>
      <c r="O34" s="36">
        <v>3</v>
      </c>
      <c r="P34" s="36">
        <v>0</v>
      </c>
      <c r="Q34" s="36">
        <v>0</v>
      </c>
      <c r="R34" s="38">
        <f t="shared" si="3"/>
        <v>3</v>
      </c>
      <c r="S34" s="36">
        <v>4</v>
      </c>
    </row>
    <row r="35" spans="1:19" x14ac:dyDescent="0.2">
      <c r="A35" s="48"/>
      <c r="B35" s="69" t="s">
        <v>422</v>
      </c>
      <c r="C35" s="49" t="s">
        <v>34</v>
      </c>
      <c r="D35" s="49" t="s">
        <v>20</v>
      </c>
      <c r="E35" s="49">
        <v>2</v>
      </c>
      <c r="F35" s="49">
        <v>0</v>
      </c>
      <c r="G35" s="49">
        <v>0</v>
      </c>
      <c r="H35" s="76">
        <f t="shared" si="2"/>
        <v>2</v>
      </c>
      <c r="I35" s="49">
        <v>3</v>
      </c>
      <c r="K35" s="34"/>
      <c r="L35" s="37" t="s">
        <v>94</v>
      </c>
      <c r="M35" s="36" t="s">
        <v>29</v>
      </c>
      <c r="N35" s="36" t="s">
        <v>22</v>
      </c>
      <c r="O35" s="36">
        <v>3</v>
      </c>
      <c r="P35" s="36">
        <v>0</v>
      </c>
      <c r="Q35" s="36">
        <v>0</v>
      </c>
      <c r="R35" s="38">
        <f t="shared" si="3"/>
        <v>3</v>
      </c>
      <c r="S35" s="36">
        <v>4</v>
      </c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53"/>
      <c r="K36" s="34"/>
      <c r="L36" s="37" t="s">
        <v>472</v>
      </c>
      <c r="M36" s="36" t="s">
        <v>29</v>
      </c>
      <c r="N36" s="36" t="s">
        <v>22</v>
      </c>
      <c r="O36" s="36">
        <v>0</v>
      </c>
      <c r="P36" s="36">
        <v>2</v>
      </c>
      <c r="Q36" s="36">
        <v>0</v>
      </c>
      <c r="R36" s="38">
        <f>O36+(P36+Q36)/2</f>
        <v>1</v>
      </c>
      <c r="S36" s="36">
        <v>8</v>
      </c>
    </row>
    <row r="37" spans="1:19" ht="12" x14ac:dyDescent="0.25">
      <c r="A37" s="50"/>
      <c r="B37" s="51" t="s">
        <v>23</v>
      </c>
      <c r="C37" s="113"/>
      <c r="D37" s="114"/>
      <c r="E37" s="52">
        <f>SUM(E29:E35)</f>
        <v>21</v>
      </c>
      <c r="F37" s="52">
        <f>SUM(F29:F35)</f>
        <v>0</v>
      </c>
      <c r="G37" s="52">
        <f>SUM(G29:G35)</f>
        <v>0</v>
      </c>
      <c r="H37" s="52">
        <f>E37+(F37+G37)/2</f>
        <v>21</v>
      </c>
      <c r="I37" s="52">
        <f>SUM(I29:I35)</f>
        <v>30</v>
      </c>
      <c r="J37" s="53"/>
      <c r="K37" s="50"/>
      <c r="L37" s="51" t="s">
        <v>23</v>
      </c>
      <c r="M37" s="54"/>
      <c r="N37" s="55"/>
      <c r="O37" s="52">
        <f>SUM(O29:O36)</f>
        <v>21</v>
      </c>
      <c r="P37" s="52">
        <f>SUM(P29:P36)</f>
        <v>2</v>
      </c>
      <c r="Q37" s="52">
        <f>SUM(Q29:Q36)</f>
        <v>0</v>
      </c>
      <c r="R37" s="52">
        <v>21</v>
      </c>
      <c r="S37" s="52">
        <v>30</v>
      </c>
    </row>
    <row r="38" spans="1:19" ht="12" x14ac:dyDescent="0.25">
      <c r="A38" s="19"/>
      <c r="B38" s="33" t="s">
        <v>33</v>
      </c>
      <c r="C38" s="21"/>
      <c r="D38" s="20"/>
      <c r="E38" s="21"/>
      <c r="F38" s="21"/>
      <c r="G38" s="21"/>
      <c r="H38" s="21"/>
      <c r="I38" s="31">
        <f>SUMIF(D29:D35,"=UE",I29:I35)</f>
        <v>3</v>
      </c>
      <c r="J38" s="53"/>
      <c r="K38" s="19"/>
      <c r="L38" s="33" t="s">
        <v>33</v>
      </c>
      <c r="M38" s="21"/>
      <c r="N38" s="20"/>
      <c r="O38" s="20"/>
      <c r="P38" s="20"/>
      <c r="Q38" s="20"/>
      <c r="R38" s="20"/>
      <c r="S38" s="31">
        <f>SUMIF(N29:N36,"=UE",S29:S36)</f>
        <v>0</v>
      </c>
    </row>
    <row r="39" spans="1:19" ht="12" x14ac:dyDescent="0.25">
      <c r="A39" s="34"/>
      <c r="B39" s="35" t="s">
        <v>32</v>
      </c>
      <c r="C39" s="36"/>
      <c r="D39" s="37"/>
      <c r="E39" s="38"/>
      <c r="F39" s="38"/>
      <c r="G39" s="38"/>
      <c r="H39" s="38"/>
      <c r="I39" s="39">
        <f>SUMIF(C29:C35,"=S",I29:I35)</f>
        <v>4</v>
      </c>
      <c r="K39" s="34"/>
      <c r="L39" s="35" t="s">
        <v>32</v>
      </c>
      <c r="M39" s="36"/>
      <c r="N39" s="37"/>
      <c r="O39" s="38"/>
      <c r="P39" s="38"/>
      <c r="Q39" s="38"/>
      <c r="R39" s="38"/>
      <c r="S39" s="39">
        <v>8</v>
      </c>
    </row>
    <row r="40" spans="1:19" ht="12" x14ac:dyDescent="0.25">
      <c r="A40" s="48"/>
      <c r="B40" s="57" t="s">
        <v>35</v>
      </c>
      <c r="C40" s="49"/>
      <c r="D40" s="69"/>
      <c r="E40" s="76"/>
      <c r="F40" s="76"/>
      <c r="G40" s="76"/>
      <c r="H40" s="76"/>
      <c r="I40" s="77">
        <f>SUMIF(C29:C35,"=ÜS",I29:I35)</f>
        <v>3</v>
      </c>
      <c r="K40" s="48"/>
      <c r="L40" s="57" t="s">
        <v>35</v>
      </c>
      <c r="M40" s="49"/>
      <c r="N40" s="69"/>
      <c r="O40" s="76"/>
      <c r="P40" s="76"/>
      <c r="Q40" s="76"/>
      <c r="R40" s="76"/>
      <c r="S40" s="77">
        <f>SUMIF(M29:M36,"=ÜS",S29:S36)</f>
        <v>0</v>
      </c>
    </row>
    <row r="41" spans="1:19" s="95" customFormat="1" ht="9.9" customHeight="1" x14ac:dyDescent="0.25">
      <c r="A41" s="40"/>
      <c r="B41" s="41"/>
      <c r="C41" s="42"/>
      <c r="D41" s="43"/>
      <c r="E41" s="42"/>
      <c r="F41" s="42"/>
      <c r="G41" s="42"/>
      <c r="H41" s="42"/>
      <c r="I41" s="58"/>
      <c r="J41" s="43"/>
      <c r="K41" s="40"/>
      <c r="L41" s="41"/>
      <c r="M41" s="42"/>
      <c r="N41" s="43"/>
      <c r="O41" s="43"/>
      <c r="P41" s="43"/>
      <c r="Q41" s="43"/>
      <c r="R41" s="43"/>
      <c r="S41" s="58"/>
    </row>
    <row r="42" spans="1:19" ht="15" customHeight="1" x14ac:dyDescent="0.25">
      <c r="A42" s="243" t="s">
        <v>14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</row>
    <row r="43" spans="1:19" ht="9.9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" x14ac:dyDescent="0.25">
      <c r="A44" s="240" t="s">
        <v>15</v>
      </c>
      <c r="B44" s="240"/>
      <c r="C44" s="240"/>
      <c r="D44" s="240"/>
      <c r="E44" s="240"/>
      <c r="F44" s="240"/>
      <c r="G44" s="240"/>
      <c r="H44" s="240"/>
      <c r="I44" s="240"/>
      <c r="J44" s="18"/>
      <c r="K44" s="240" t="s">
        <v>16</v>
      </c>
      <c r="L44" s="240"/>
      <c r="M44" s="240"/>
      <c r="N44" s="240"/>
      <c r="O44" s="240"/>
      <c r="P44" s="240"/>
      <c r="Q44" s="240"/>
      <c r="R44" s="240"/>
      <c r="S44" s="240"/>
    </row>
    <row r="45" spans="1:19" ht="27.75" customHeight="1" x14ac:dyDescent="0.2">
      <c r="A45" s="13" t="s">
        <v>28</v>
      </c>
      <c r="B45" s="14" t="s">
        <v>24</v>
      </c>
      <c r="C45" s="15" t="s">
        <v>25</v>
      </c>
      <c r="D45" s="16" t="s">
        <v>21</v>
      </c>
      <c r="E45" s="15" t="s">
        <v>6</v>
      </c>
      <c r="F45" s="15" t="s">
        <v>7</v>
      </c>
      <c r="G45" s="15" t="s">
        <v>8</v>
      </c>
      <c r="H45" s="47" t="s">
        <v>9</v>
      </c>
      <c r="I45" s="15" t="s">
        <v>10</v>
      </c>
      <c r="K45" s="13" t="s">
        <v>28</v>
      </c>
      <c r="L45" s="14" t="s">
        <v>24</v>
      </c>
      <c r="M45" s="15" t="s">
        <v>25</v>
      </c>
      <c r="N45" s="16" t="s">
        <v>21</v>
      </c>
      <c r="O45" s="15" t="s">
        <v>6</v>
      </c>
      <c r="P45" s="15" t="s">
        <v>7</v>
      </c>
      <c r="Q45" s="15" t="s">
        <v>8</v>
      </c>
      <c r="R45" s="47" t="s">
        <v>9</v>
      </c>
      <c r="S45" s="15" t="s">
        <v>10</v>
      </c>
    </row>
    <row r="46" spans="1:19" x14ac:dyDescent="0.2">
      <c r="A46" s="19" t="s">
        <v>150</v>
      </c>
      <c r="B46" s="20" t="s">
        <v>151</v>
      </c>
      <c r="C46" s="21" t="s">
        <v>31</v>
      </c>
      <c r="D46" s="21" t="s">
        <v>22</v>
      </c>
      <c r="E46" s="21">
        <v>3</v>
      </c>
      <c r="F46" s="21">
        <v>0</v>
      </c>
      <c r="G46" s="21">
        <v>0</v>
      </c>
      <c r="H46" s="22">
        <f>E46+(F46+G46)/2</f>
        <v>3</v>
      </c>
      <c r="I46" s="21">
        <v>5</v>
      </c>
      <c r="K46" s="19" t="s">
        <v>152</v>
      </c>
      <c r="L46" s="20" t="s">
        <v>153</v>
      </c>
      <c r="M46" s="21" t="s">
        <v>31</v>
      </c>
      <c r="N46" s="21" t="s">
        <v>22</v>
      </c>
      <c r="O46" s="21">
        <v>3</v>
      </c>
      <c r="P46" s="21">
        <v>0</v>
      </c>
      <c r="Q46" s="21">
        <v>0</v>
      </c>
      <c r="R46" s="22">
        <f>O46+(P46+Q46)/2</f>
        <v>3</v>
      </c>
      <c r="S46" s="21">
        <v>5</v>
      </c>
    </row>
    <row r="47" spans="1:19" x14ac:dyDescent="0.2">
      <c r="A47" s="19" t="s">
        <v>154</v>
      </c>
      <c r="B47" s="20" t="s">
        <v>435</v>
      </c>
      <c r="C47" s="21" t="s">
        <v>31</v>
      </c>
      <c r="D47" s="21" t="s">
        <v>22</v>
      </c>
      <c r="E47" s="21">
        <v>3</v>
      </c>
      <c r="F47" s="21">
        <v>0</v>
      </c>
      <c r="G47" s="21">
        <v>0</v>
      </c>
      <c r="H47" s="22">
        <f t="shared" ref="H47:H52" si="4">E47+(F47+G47)/2</f>
        <v>3</v>
      </c>
      <c r="I47" s="21">
        <v>5</v>
      </c>
      <c r="K47" s="19" t="s">
        <v>155</v>
      </c>
      <c r="L47" s="20" t="s">
        <v>156</v>
      </c>
      <c r="M47" s="21" t="s">
        <v>31</v>
      </c>
      <c r="N47" s="21" t="s">
        <v>22</v>
      </c>
      <c r="O47" s="21">
        <v>3</v>
      </c>
      <c r="P47" s="21">
        <v>0</v>
      </c>
      <c r="Q47" s="21">
        <v>0</v>
      </c>
      <c r="R47" s="22">
        <f t="shared" ref="R47:R53" si="5">O47+(P47+Q47)/2</f>
        <v>3</v>
      </c>
      <c r="S47" s="21">
        <v>5</v>
      </c>
    </row>
    <row r="48" spans="1:19" x14ac:dyDescent="0.2">
      <c r="A48" s="19" t="s">
        <v>157</v>
      </c>
      <c r="B48" s="20" t="s">
        <v>66</v>
      </c>
      <c r="C48" s="21" t="s">
        <v>31</v>
      </c>
      <c r="D48" s="21" t="s">
        <v>20</v>
      </c>
      <c r="E48" s="21">
        <v>3</v>
      </c>
      <c r="F48" s="21">
        <v>0</v>
      </c>
      <c r="G48" s="21">
        <v>0</v>
      </c>
      <c r="H48" s="22">
        <f t="shared" si="4"/>
        <v>3</v>
      </c>
      <c r="I48" s="21">
        <v>5</v>
      </c>
      <c r="K48" s="19" t="s">
        <v>158</v>
      </c>
      <c r="L48" s="20" t="s">
        <v>159</v>
      </c>
      <c r="M48" s="21" t="s">
        <v>31</v>
      </c>
      <c r="N48" s="21" t="s">
        <v>20</v>
      </c>
      <c r="O48" s="21">
        <v>3</v>
      </c>
      <c r="P48" s="21">
        <v>0</v>
      </c>
      <c r="Q48" s="21">
        <v>0</v>
      </c>
      <c r="R48" s="22">
        <f t="shared" si="5"/>
        <v>3</v>
      </c>
      <c r="S48" s="21">
        <v>5</v>
      </c>
    </row>
    <row r="49" spans="1:19" x14ac:dyDescent="0.2">
      <c r="A49" s="19" t="s">
        <v>323</v>
      </c>
      <c r="B49" s="20" t="s">
        <v>112</v>
      </c>
      <c r="C49" s="21" t="s">
        <v>31</v>
      </c>
      <c r="D49" s="21" t="s">
        <v>22</v>
      </c>
      <c r="E49" s="21">
        <v>2</v>
      </c>
      <c r="F49" s="21">
        <v>0</v>
      </c>
      <c r="G49" s="21">
        <v>0</v>
      </c>
      <c r="H49" s="22">
        <f t="shared" si="4"/>
        <v>2</v>
      </c>
      <c r="I49" s="21">
        <v>4</v>
      </c>
      <c r="K49" s="19" t="s">
        <v>324</v>
      </c>
      <c r="L49" s="20" t="s">
        <v>111</v>
      </c>
      <c r="M49" s="21" t="s">
        <v>31</v>
      </c>
      <c r="N49" s="21" t="s">
        <v>22</v>
      </c>
      <c r="O49" s="21">
        <v>2</v>
      </c>
      <c r="P49" s="21">
        <v>0</v>
      </c>
      <c r="Q49" s="21">
        <v>0</v>
      </c>
      <c r="R49" s="22">
        <f t="shared" si="5"/>
        <v>2</v>
      </c>
      <c r="S49" s="21">
        <v>4</v>
      </c>
    </row>
    <row r="50" spans="1:19" x14ac:dyDescent="0.2">
      <c r="A50" s="34"/>
      <c r="B50" s="37" t="s">
        <v>113</v>
      </c>
      <c r="C50" s="36" t="s">
        <v>29</v>
      </c>
      <c r="D50" s="36" t="s">
        <v>22</v>
      </c>
      <c r="E50" s="36">
        <v>3</v>
      </c>
      <c r="F50" s="36">
        <v>0</v>
      </c>
      <c r="G50" s="36">
        <v>0</v>
      </c>
      <c r="H50" s="38">
        <f t="shared" si="4"/>
        <v>3</v>
      </c>
      <c r="I50" s="36">
        <v>4</v>
      </c>
      <c r="K50" s="34"/>
      <c r="L50" s="37" t="s">
        <v>95</v>
      </c>
      <c r="M50" s="36" t="s">
        <v>29</v>
      </c>
      <c r="N50" s="36" t="s">
        <v>22</v>
      </c>
      <c r="O50" s="36">
        <v>3</v>
      </c>
      <c r="P50" s="36">
        <v>0</v>
      </c>
      <c r="Q50" s="36">
        <v>0</v>
      </c>
      <c r="R50" s="38">
        <f t="shared" si="5"/>
        <v>3</v>
      </c>
      <c r="S50" s="36">
        <v>4</v>
      </c>
    </row>
    <row r="51" spans="1:19" x14ac:dyDescent="0.2">
      <c r="A51" s="34"/>
      <c r="B51" s="37" t="s">
        <v>114</v>
      </c>
      <c r="C51" s="36" t="s">
        <v>29</v>
      </c>
      <c r="D51" s="36" t="s">
        <v>22</v>
      </c>
      <c r="E51" s="36">
        <v>3</v>
      </c>
      <c r="F51" s="36">
        <v>0</v>
      </c>
      <c r="G51" s="36">
        <v>0</v>
      </c>
      <c r="H51" s="38">
        <f t="shared" si="4"/>
        <v>3</v>
      </c>
      <c r="I51" s="36">
        <v>4</v>
      </c>
      <c r="K51" s="34"/>
      <c r="L51" s="37" t="s">
        <v>87</v>
      </c>
      <c r="M51" s="36" t="s">
        <v>29</v>
      </c>
      <c r="N51" s="36" t="s">
        <v>22</v>
      </c>
      <c r="O51" s="36">
        <v>3</v>
      </c>
      <c r="P51" s="36">
        <v>0</v>
      </c>
      <c r="Q51" s="36">
        <v>0</v>
      </c>
      <c r="R51" s="38">
        <f t="shared" si="5"/>
        <v>3</v>
      </c>
      <c r="S51" s="36">
        <v>4</v>
      </c>
    </row>
    <row r="52" spans="1:19" x14ac:dyDescent="0.2">
      <c r="A52" s="48"/>
      <c r="B52" s="69" t="s">
        <v>444</v>
      </c>
      <c r="C52" s="49" t="s">
        <v>34</v>
      </c>
      <c r="D52" s="49" t="s">
        <v>20</v>
      </c>
      <c r="E52" s="49">
        <v>2</v>
      </c>
      <c r="F52" s="49">
        <v>0</v>
      </c>
      <c r="G52" s="49">
        <v>0</v>
      </c>
      <c r="H52" s="76">
        <f t="shared" si="4"/>
        <v>2</v>
      </c>
      <c r="I52" s="49">
        <v>3</v>
      </c>
      <c r="J52" s="53"/>
      <c r="K52" s="34"/>
      <c r="L52" s="37" t="s">
        <v>472</v>
      </c>
      <c r="M52" s="36" t="s">
        <v>29</v>
      </c>
      <c r="N52" s="36" t="s">
        <v>22</v>
      </c>
      <c r="O52" s="36">
        <v>0</v>
      </c>
      <c r="P52" s="36">
        <v>2</v>
      </c>
      <c r="Q52" s="36">
        <v>0</v>
      </c>
      <c r="R52" s="38">
        <f t="shared" si="5"/>
        <v>1</v>
      </c>
      <c r="S52" s="36">
        <v>8</v>
      </c>
    </row>
    <row r="53" spans="1:19" x14ac:dyDescent="0.2">
      <c r="A53" s="19"/>
      <c r="B53" s="100"/>
      <c r="C53" s="100"/>
      <c r="D53" s="100"/>
      <c r="E53" s="100"/>
      <c r="F53" s="100"/>
      <c r="G53" s="100"/>
      <c r="H53" s="100"/>
      <c r="I53" s="100"/>
      <c r="J53" s="56"/>
      <c r="K53" s="48"/>
      <c r="L53" s="69" t="s">
        <v>451</v>
      </c>
      <c r="M53" s="49" t="s">
        <v>34</v>
      </c>
      <c r="N53" s="49" t="s">
        <v>20</v>
      </c>
      <c r="O53" s="49">
        <v>2</v>
      </c>
      <c r="P53" s="49">
        <v>0</v>
      </c>
      <c r="Q53" s="49">
        <v>0</v>
      </c>
      <c r="R53" s="76">
        <f t="shared" si="5"/>
        <v>2</v>
      </c>
      <c r="S53" s="49">
        <v>3</v>
      </c>
    </row>
    <row r="54" spans="1:19" ht="12" x14ac:dyDescent="0.25">
      <c r="A54" s="19"/>
      <c r="B54" s="30" t="s">
        <v>23</v>
      </c>
      <c r="C54" s="240"/>
      <c r="D54" s="240"/>
      <c r="E54" s="32">
        <f>SUM(E46:E52)</f>
        <v>19</v>
      </c>
      <c r="F54" s="32">
        <f>SUM(F46:F52)</f>
        <v>0</v>
      </c>
      <c r="G54" s="32">
        <f>SUM(G46:G52)</f>
        <v>0</v>
      </c>
      <c r="H54" s="32">
        <f>E54+(F54+G54)/2</f>
        <v>19</v>
      </c>
      <c r="I54" s="32">
        <f>SUM(I46:I52)</f>
        <v>30</v>
      </c>
      <c r="J54" s="56"/>
      <c r="K54" s="50"/>
      <c r="L54" s="51" t="s">
        <v>23</v>
      </c>
      <c r="M54" s="54"/>
      <c r="N54" s="55"/>
      <c r="O54" s="52">
        <f>SUM(O46:O53)</f>
        <v>19</v>
      </c>
      <c r="P54" s="52">
        <f>SUM(P46:P53)</f>
        <v>2</v>
      </c>
      <c r="Q54" s="52">
        <f>SUM(Q46:Q53)</f>
        <v>0</v>
      </c>
      <c r="R54" s="52">
        <v>19</v>
      </c>
      <c r="S54" s="52">
        <v>30</v>
      </c>
    </row>
    <row r="55" spans="1:19" ht="12" x14ac:dyDescent="0.25">
      <c r="A55" s="19"/>
      <c r="B55" s="33" t="s">
        <v>33</v>
      </c>
      <c r="C55" s="21"/>
      <c r="D55" s="20"/>
      <c r="E55" s="21"/>
      <c r="F55" s="21"/>
      <c r="G55" s="21"/>
      <c r="H55" s="21"/>
      <c r="I55" s="31">
        <f>SUMIF(D46:D52,"=UE",I46:I52)</f>
        <v>8</v>
      </c>
      <c r="J55" s="56"/>
      <c r="K55" s="19"/>
      <c r="L55" s="33" t="s">
        <v>33</v>
      </c>
      <c r="M55" s="21"/>
      <c r="N55" s="20"/>
      <c r="O55" s="20"/>
      <c r="P55" s="20"/>
      <c r="Q55" s="20"/>
      <c r="R55" s="20"/>
      <c r="S55" s="31">
        <f>SUMIF(N46:N53,"=UE",S46:S53)</f>
        <v>8</v>
      </c>
    </row>
    <row r="56" spans="1:19" ht="12" x14ac:dyDescent="0.25">
      <c r="A56" s="34"/>
      <c r="B56" s="35" t="s">
        <v>32</v>
      </c>
      <c r="C56" s="36"/>
      <c r="D56" s="37"/>
      <c r="E56" s="38"/>
      <c r="F56" s="38"/>
      <c r="G56" s="38"/>
      <c r="H56" s="38"/>
      <c r="I56" s="39">
        <f>SUMIF(C46:C52,"=S",I46:I52)</f>
        <v>8</v>
      </c>
      <c r="K56" s="34"/>
      <c r="L56" s="35" t="s">
        <v>32</v>
      </c>
      <c r="M56" s="36"/>
      <c r="N56" s="37"/>
      <c r="O56" s="38"/>
      <c r="P56" s="38"/>
      <c r="Q56" s="38"/>
      <c r="R56" s="38"/>
      <c r="S56" s="39">
        <v>8</v>
      </c>
    </row>
    <row r="57" spans="1:19" ht="12" x14ac:dyDescent="0.25">
      <c r="A57" s="48"/>
      <c r="B57" s="57" t="s">
        <v>35</v>
      </c>
      <c r="C57" s="49"/>
      <c r="D57" s="69"/>
      <c r="E57" s="76"/>
      <c r="F57" s="76"/>
      <c r="G57" s="76"/>
      <c r="H57" s="76"/>
      <c r="I57" s="77">
        <f>SUMIF(C46:C52,"=ÜS",I46:I52)</f>
        <v>3</v>
      </c>
      <c r="K57" s="48"/>
      <c r="L57" s="57" t="s">
        <v>35</v>
      </c>
      <c r="M57" s="49"/>
      <c r="N57" s="69"/>
      <c r="O57" s="76"/>
      <c r="P57" s="76"/>
      <c r="Q57" s="76"/>
      <c r="R57" s="76"/>
      <c r="S57" s="77">
        <f>SUMIF(M46:M53,"=ÜS",S46:S53)</f>
        <v>3</v>
      </c>
    </row>
    <row r="58" spans="1:19" s="95" customFormat="1" ht="9.9" customHeight="1" x14ac:dyDescent="0.25">
      <c r="A58" s="40"/>
      <c r="B58" s="41"/>
      <c r="C58" s="42"/>
      <c r="D58" s="43"/>
      <c r="E58" s="42"/>
      <c r="F58" s="42"/>
      <c r="G58" s="42"/>
      <c r="H58" s="42"/>
      <c r="I58" s="58"/>
      <c r="J58" s="115"/>
      <c r="K58" s="40"/>
      <c r="L58" s="41"/>
      <c r="M58" s="42"/>
      <c r="N58" s="43"/>
      <c r="O58" s="43"/>
      <c r="P58" s="43"/>
      <c r="Q58" s="43"/>
      <c r="R58" s="43"/>
      <c r="S58" s="58"/>
    </row>
    <row r="59" spans="1:19" ht="15" customHeight="1" x14ac:dyDescent="0.25">
      <c r="A59" s="243" t="s">
        <v>17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</row>
    <row r="60" spans="1:19" ht="9.9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" x14ac:dyDescent="0.25">
      <c r="A61" s="240" t="s">
        <v>18</v>
      </c>
      <c r="B61" s="240"/>
      <c r="C61" s="240"/>
      <c r="D61" s="240"/>
      <c r="E61" s="240"/>
      <c r="F61" s="240"/>
      <c r="G61" s="240"/>
      <c r="H61" s="240"/>
      <c r="I61" s="240"/>
      <c r="K61" s="240" t="s">
        <v>19</v>
      </c>
      <c r="L61" s="240"/>
      <c r="M61" s="240"/>
      <c r="N61" s="240"/>
      <c r="O61" s="240"/>
      <c r="P61" s="240"/>
      <c r="Q61" s="240"/>
      <c r="R61" s="240"/>
      <c r="S61" s="240"/>
    </row>
    <row r="62" spans="1:19" ht="28.5" customHeight="1" x14ac:dyDescent="0.2">
      <c r="A62" s="13" t="s">
        <v>28</v>
      </c>
      <c r="B62" s="14" t="s">
        <v>24</v>
      </c>
      <c r="C62" s="15" t="s">
        <v>25</v>
      </c>
      <c r="D62" s="16" t="s">
        <v>21</v>
      </c>
      <c r="E62" s="15" t="s">
        <v>6</v>
      </c>
      <c r="F62" s="15" t="s">
        <v>7</v>
      </c>
      <c r="G62" s="15" t="s">
        <v>8</v>
      </c>
      <c r="H62" s="47" t="s">
        <v>9</v>
      </c>
      <c r="I62" s="15" t="s">
        <v>10</v>
      </c>
      <c r="K62" s="13" t="s">
        <v>28</v>
      </c>
      <c r="L62" s="14" t="s">
        <v>24</v>
      </c>
      <c r="M62" s="15" t="s">
        <v>25</v>
      </c>
      <c r="N62" s="16" t="s">
        <v>21</v>
      </c>
      <c r="O62" s="15" t="s">
        <v>6</v>
      </c>
      <c r="P62" s="15" t="s">
        <v>7</v>
      </c>
      <c r="Q62" s="15" t="s">
        <v>8</v>
      </c>
      <c r="R62" s="47" t="s">
        <v>9</v>
      </c>
      <c r="S62" s="15" t="s">
        <v>10</v>
      </c>
    </row>
    <row r="63" spans="1:19" x14ac:dyDescent="0.2">
      <c r="A63" s="19" t="s">
        <v>160</v>
      </c>
      <c r="B63" s="20" t="s">
        <v>161</v>
      </c>
      <c r="C63" s="21" t="s">
        <v>31</v>
      </c>
      <c r="D63" s="21" t="s">
        <v>22</v>
      </c>
      <c r="E63" s="21">
        <v>3</v>
      </c>
      <c r="F63" s="21">
        <v>0</v>
      </c>
      <c r="G63" s="21">
        <v>0</v>
      </c>
      <c r="H63" s="22">
        <f>E63+(F63+G63)/2</f>
        <v>3</v>
      </c>
      <c r="I63" s="21">
        <v>8</v>
      </c>
      <c r="K63" s="19" t="s">
        <v>162</v>
      </c>
      <c r="L63" s="20" t="s">
        <v>163</v>
      </c>
      <c r="M63" s="21" t="s">
        <v>31</v>
      </c>
      <c r="N63" s="21" t="s">
        <v>22</v>
      </c>
      <c r="O63" s="21">
        <v>3</v>
      </c>
      <c r="P63" s="21">
        <v>0</v>
      </c>
      <c r="Q63" s="21">
        <v>0</v>
      </c>
      <c r="R63" s="22">
        <f>O63+(P63+Q63)/2</f>
        <v>3</v>
      </c>
      <c r="S63" s="21">
        <v>7</v>
      </c>
    </row>
    <row r="64" spans="1:19" x14ac:dyDescent="0.2">
      <c r="A64" s="19" t="s">
        <v>164</v>
      </c>
      <c r="B64" s="20" t="s">
        <v>105</v>
      </c>
      <c r="C64" s="21" t="s">
        <v>31</v>
      </c>
      <c r="D64" s="21" t="s">
        <v>22</v>
      </c>
      <c r="E64" s="21">
        <v>3</v>
      </c>
      <c r="F64" s="21">
        <v>0</v>
      </c>
      <c r="G64" s="21">
        <v>0</v>
      </c>
      <c r="H64" s="22">
        <f t="shared" ref="H64:H67" si="6">E64+(F64+G64)/2</f>
        <v>3</v>
      </c>
      <c r="I64" s="21">
        <v>7</v>
      </c>
      <c r="K64" s="19" t="s">
        <v>165</v>
      </c>
      <c r="L64" s="20" t="s">
        <v>166</v>
      </c>
      <c r="M64" s="21" t="s">
        <v>31</v>
      </c>
      <c r="N64" s="21" t="s">
        <v>22</v>
      </c>
      <c r="O64" s="21">
        <v>3</v>
      </c>
      <c r="P64" s="21">
        <v>0</v>
      </c>
      <c r="Q64" s="21">
        <v>0</v>
      </c>
      <c r="R64" s="22">
        <f t="shared" ref="R64:R65" si="7">O64+(P64+Q64)/2</f>
        <v>3</v>
      </c>
      <c r="S64" s="21">
        <v>6</v>
      </c>
    </row>
    <row r="65" spans="1:19" x14ac:dyDescent="0.2">
      <c r="A65" s="34"/>
      <c r="B65" s="37" t="s">
        <v>96</v>
      </c>
      <c r="C65" s="36" t="s">
        <v>29</v>
      </c>
      <c r="D65" s="36" t="s">
        <v>22</v>
      </c>
      <c r="E65" s="36">
        <v>3</v>
      </c>
      <c r="F65" s="36">
        <v>0</v>
      </c>
      <c r="G65" s="36">
        <v>0</v>
      </c>
      <c r="H65" s="38">
        <f t="shared" ref="H65" si="8">E65+(F65+G65)/2</f>
        <v>3</v>
      </c>
      <c r="I65" s="36">
        <v>4</v>
      </c>
      <c r="K65" s="19" t="s">
        <v>167</v>
      </c>
      <c r="L65" s="20" t="s">
        <v>168</v>
      </c>
      <c r="M65" s="21" t="s">
        <v>31</v>
      </c>
      <c r="N65" s="21" t="s">
        <v>22</v>
      </c>
      <c r="O65" s="21">
        <v>2</v>
      </c>
      <c r="P65" s="21">
        <v>0</v>
      </c>
      <c r="Q65" s="21">
        <v>0</v>
      </c>
      <c r="R65" s="22">
        <f t="shared" si="7"/>
        <v>2</v>
      </c>
      <c r="S65" s="21">
        <v>6</v>
      </c>
    </row>
    <row r="66" spans="1:19" x14ac:dyDescent="0.2">
      <c r="A66" s="34"/>
      <c r="B66" s="37" t="s">
        <v>88</v>
      </c>
      <c r="C66" s="36" t="s">
        <v>29</v>
      </c>
      <c r="D66" s="36" t="s">
        <v>22</v>
      </c>
      <c r="E66" s="36">
        <v>3</v>
      </c>
      <c r="F66" s="36">
        <v>0</v>
      </c>
      <c r="G66" s="36">
        <v>0</v>
      </c>
      <c r="H66" s="38">
        <f t="shared" si="6"/>
        <v>3</v>
      </c>
      <c r="I66" s="36">
        <v>4</v>
      </c>
      <c r="K66" s="34"/>
      <c r="L66" s="37" t="s">
        <v>92</v>
      </c>
      <c r="M66" s="36" t="s">
        <v>29</v>
      </c>
      <c r="N66" s="36" t="s">
        <v>22</v>
      </c>
      <c r="O66" s="36">
        <v>3</v>
      </c>
      <c r="P66" s="36">
        <v>0</v>
      </c>
      <c r="Q66" s="36">
        <v>0</v>
      </c>
      <c r="R66" s="38">
        <f>O66+(P66+Q66)/2</f>
        <v>3</v>
      </c>
      <c r="S66" s="36">
        <v>4</v>
      </c>
    </row>
    <row r="67" spans="1:19" x14ac:dyDescent="0.2">
      <c r="A67" s="34"/>
      <c r="B67" s="37" t="s">
        <v>97</v>
      </c>
      <c r="C67" s="36" t="s">
        <v>29</v>
      </c>
      <c r="D67" s="36" t="s">
        <v>22</v>
      </c>
      <c r="E67" s="36">
        <v>3</v>
      </c>
      <c r="F67" s="36">
        <v>0</v>
      </c>
      <c r="G67" s="36">
        <v>0</v>
      </c>
      <c r="H67" s="38">
        <f t="shared" si="6"/>
        <v>3</v>
      </c>
      <c r="I67" s="36">
        <v>4</v>
      </c>
      <c r="K67" s="34"/>
      <c r="L67" s="37" t="s">
        <v>93</v>
      </c>
      <c r="M67" s="36" t="s">
        <v>29</v>
      </c>
      <c r="N67" s="36" t="s">
        <v>22</v>
      </c>
      <c r="O67" s="36">
        <v>3</v>
      </c>
      <c r="P67" s="36">
        <v>0</v>
      </c>
      <c r="Q67" s="36">
        <v>0</v>
      </c>
      <c r="R67" s="38">
        <f>O67+(P67+Q67)/2</f>
        <v>3</v>
      </c>
      <c r="S67" s="36">
        <v>4</v>
      </c>
    </row>
    <row r="68" spans="1:19" x14ac:dyDescent="0.2">
      <c r="A68" s="48"/>
      <c r="B68" s="69" t="s">
        <v>452</v>
      </c>
      <c r="C68" s="49" t="s">
        <v>34</v>
      </c>
      <c r="D68" s="49" t="s">
        <v>20</v>
      </c>
      <c r="E68" s="49">
        <v>2</v>
      </c>
      <c r="F68" s="49">
        <v>0</v>
      </c>
      <c r="G68" s="49">
        <v>0</v>
      </c>
      <c r="H68" s="76">
        <f>E68+(F68+G68)/2</f>
        <v>2</v>
      </c>
      <c r="I68" s="49">
        <v>3</v>
      </c>
      <c r="K68" s="48"/>
      <c r="L68" s="69" t="s">
        <v>455</v>
      </c>
      <c r="M68" s="49" t="s">
        <v>34</v>
      </c>
      <c r="N68" s="49" t="s">
        <v>20</v>
      </c>
      <c r="O68" s="49">
        <v>2</v>
      </c>
      <c r="P68" s="49">
        <v>0</v>
      </c>
      <c r="Q68" s="49">
        <v>0</v>
      </c>
      <c r="R68" s="76">
        <f>O68+(P68+Q68)/2</f>
        <v>2</v>
      </c>
      <c r="S68" s="49">
        <v>3</v>
      </c>
    </row>
    <row r="69" spans="1:19" ht="12" x14ac:dyDescent="0.25">
      <c r="A69" s="50"/>
      <c r="B69" s="51" t="s">
        <v>23</v>
      </c>
      <c r="C69" s="241" t="s">
        <v>23</v>
      </c>
      <c r="D69" s="242"/>
      <c r="E69" s="52">
        <f>SUM(E63:E68)</f>
        <v>17</v>
      </c>
      <c r="F69" s="52">
        <f>SUM(F63:F68)</f>
        <v>0</v>
      </c>
      <c r="G69" s="52">
        <f>SUM(G63:G68)</f>
        <v>0</v>
      </c>
      <c r="H69" s="52">
        <f>E69+(F69+G69)/2</f>
        <v>17</v>
      </c>
      <c r="I69" s="52">
        <f>SUM(I63:I68)</f>
        <v>30</v>
      </c>
      <c r="J69" s="53"/>
      <c r="K69" s="112"/>
      <c r="L69" s="51" t="s">
        <v>23</v>
      </c>
      <c r="M69" s="54"/>
      <c r="N69" s="55"/>
      <c r="O69" s="52">
        <f>SUM(O63:O68)</f>
        <v>16</v>
      </c>
      <c r="P69" s="52">
        <f>SUM(P63:P66)</f>
        <v>0</v>
      </c>
      <c r="Q69" s="52">
        <f>SUM(Q63:Q66)</f>
        <v>0</v>
      </c>
      <c r="R69" s="52">
        <f>O69+(P69+Q69)/2</f>
        <v>16</v>
      </c>
      <c r="S69" s="52">
        <f>SUM(S63:S68)</f>
        <v>30</v>
      </c>
    </row>
    <row r="70" spans="1:19" ht="12" x14ac:dyDescent="0.25">
      <c r="A70" s="19"/>
      <c r="B70" s="33" t="s">
        <v>33</v>
      </c>
      <c r="C70" s="21"/>
      <c r="D70" s="20"/>
      <c r="E70" s="21"/>
      <c r="F70" s="21"/>
      <c r="G70" s="21"/>
      <c r="H70" s="21"/>
      <c r="I70" s="31">
        <f>SUMIF(D63:D68,"=UE",I63:I68)</f>
        <v>3</v>
      </c>
      <c r="J70" s="56"/>
      <c r="K70" s="50"/>
      <c r="L70" s="33" t="s">
        <v>33</v>
      </c>
      <c r="M70" s="21"/>
      <c r="N70" s="20"/>
      <c r="O70" s="20"/>
      <c r="P70" s="20"/>
      <c r="Q70" s="20"/>
      <c r="R70" s="20"/>
      <c r="S70" s="31">
        <f>S68</f>
        <v>3</v>
      </c>
    </row>
    <row r="71" spans="1:19" ht="12" x14ac:dyDescent="0.25">
      <c r="A71" s="34"/>
      <c r="B71" s="35" t="s">
        <v>32</v>
      </c>
      <c r="C71" s="36"/>
      <c r="D71" s="37"/>
      <c r="E71" s="38"/>
      <c r="F71" s="38"/>
      <c r="G71" s="38"/>
      <c r="H71" s="38"/>
      <c r="I71" s="39">
        <f>(I66+I67+I68)</f>
        <v>11</v>
      </c>
      <c r="K71" s="34"/>
      <c r="L71" s="35" t="s">
        <v>32</v>
      </c>
      <c r="M71" s="36"/>
      <c r="N71" s="37"/>
      <c r="O71" s="38"/>
      <c r="P71" s="38"/>
      <c r="Q71" s="38"/>
      <c r="R71" s="38"/>
      <c r="S71" s="39">
        <f>(S34+S66)</f>
        <v>8</v>
      </c>
    </row>
    <row r="72" spans="1:19" ht="12" x14ac:dyDescent="0.25">
      <c r="A72" s="48"/>
      <c r="B72" s="57" t="s">
        <v>35</v>
      </c>
      <c r="C72" s="49"/>
      <c r="D72" s="69"/>
      <c r="E72" s="76"/>
      <c r="F72" s="76"/>
      <c r="G72" s="76"/>
      <c r="H72" s="76"/>
      <c r="I72" s="77">
        <f>SUMIF(C63:C68,"=ÜS",I63:I68)</f>
        <v>3</v>
      </c>
      <c r="K72" s="48"/>
      <c r="L72" s="57" t="s">
        <v>35</v>
      </c>
      <c r="M72" s="49"/>
      <c r="N72" s="69"/>
      <c r="O72" s="76"/>
      <c r="P72" s="76"/>
      <c r="Q72" s="76"/>
      <c r="R72" s="76"/>
      <c r="S72" s="77">
        <f>(S68)</f>
        <v>3</v>
      </c>
    </row>
    <row r="73" spans="1:19" x14ac:dyDescent="0.2">
      <c r="K73" s="116"/>
    </row>
    <row r="74" spans="1:19" x14ac:dyDescent="0.2">
      <c r="A74" s="244" t="s">
        <v>471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  <row r="75" spans="1:19" x14ac:dyDescent="0.2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</row>
  </sheetData>
  <mergeCells count="26">
    <mergeCell ref="A74:S75"/>
    <mergeCell ref="A61:I61"/>
    <mergeCell ref="K61:S61"/>
    <mergeCell ref="C69:D69"/>
    <mergeCell ref="A27:I27"/>
    <mergeCell ref="K27:S27"/>
    <mergeCell ref="A44:I44"/>
    <mergeCell ref="K44:S44"/>
    <mergeCell ref="C54:D54"/>
    <mergeCell ref="A59:S59"/>
    <mergeCell ref="A42:S42"/>
    <mergeCell ref="A25:S25"/>
    <mergeCell ref="A10:I10"/>
    <mergeCell ref="K10:S10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S8"/>
  </mergeCells>
  <dataValidations count="4">
    <dataValidation type="list" allowBlank="1" showInputMessage="1" showErrorMessage="1" sqref="D12:D16">
      <formula1>$V$11:$V$15</formula1>
    </dataValidation>
    <dataValidation type="list" allowBlank="1" showInputMessage="1" showErrorMessage="1" sqref="C12:C16 M46:M53 C46:C52 C34:C35 M12:M15 C63:C68 M63:M68 C29:C32 M29:M32 M34:M36">
      <formula1>$U$12:$U$16</formula1>
    </dataValidation>
    <dataValidation type="list" allowBlank="1" showInputMessage="1" showErrorMessage="1" sqref="N46:N53 D46:D52 N63:N68 D34:D35 D63:D68 N12:N15 D29:D32 N29:N32 N34:N36">
      <formula1>$V$12:$V$15</formula1>
    </dataValidation>
    <dataValidation type="list" allowBlank="1" showInputMessage="1" showErrorMessage="1" sqref="C17:D19 M16:N18 C33:D33 M33:N33">
      <formula1>#REF!</formula1>
    </dataValidation>
  </dataValidations>
  <printOptions verticalCentered="1"/>
  <pageMargins left="0" right="0" top="0" bottom="0" header="0" footer="0"/>
  <pageSetup paperSize="9" scale="71" orientation="portrait" verticalDpi="0" r:id="rId1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zoomScaleNormal="100" zoomScaleSheetLayoutView="85" workbookViewId="0">
      <selection activeCell="B82" sqref="B82"/>
    </sheetView>
  </sheetViews>
  <sheetFormatPr defaultColWidth="9.109375" defaultRowHeight="11.4" x14ac:dyDescent="0.2"/>
  <cols>
    <col min="1" max="1" width="7.5546875" style="74" customWidth="1"/>
    <col min="2" max="2" width="33.5546875" style="3" bestFit="1" customWidth="1"/>
    <col min="3" max="3" width="4.5546875" style="74" customWidth="1"/>
    <col min="4" max="4" width="6.5546875" style="3" customWidth="1"/>
    <col min="5" max="7" width="3.5546875" style="74" customWidth="1"/>
    <col min="8" max="8" width="4.44140625" style="74" customWidth="1"/>
    <col min="9" max="9" width="5.5546875" style="74" customWidth="1"/>
    <col min="10" max="10" width="2.5546875" style="3" customWidth="1"/>
    <col min="11" max="11" width="7.44140625" style="74" customWidth="1"/>
    <col min="12" max="12" width="35" style="3" bestFit="1" customWidth="1"/>
    <col min="13" max="13" width="4.5546875" style="74" customWidth="1"/>
    <col min="14" max="14" width="6.5546875" style="3" customWidth="1"/>
    <col min="15" max="18" width="3.5546875" style="3" customWidth="1"/>
    <col min="19" max="19" width="5.5546875" style="3" customWidth="1"/>
    <col min="20" max="21" width="9.109375" style="87"/>
    <col min="22" max="22" width="25.109375" style="87" customWidth="1"/>
    <col min="23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269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45" t="s">
        <v>1</v>
      </c>
      <c r="B5" s="246"/>
      <c r="C5" s="246"/>
      <c r="D5" s="246"/>
      <c r="E5" s="247">
        <f>H20+R20+H38+R38+H55+R55+H70+R70</f>
        <v>160</v>
      </c>
      <c r="F5" s="247"/>
      <c r="G5" s="253" t="s">
        <v>2</v>
      </c>
      <c r="H5" s="253"/>
      <c r="I5" s="6">
        <f>I20+S20+I38+S38+I55+S55+I70+S70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19" ht="12" x14ac:dyDescent="0.25">
      <c r="A6" s="238" t="s">
        <v>38</v>
      </c>
      <c r="B6" s="239"/>
      <c r="C6" s="8">
        <f>I23+S23+I41+S41+I58+S58+I73+S73</f>
        <v>15</v>
      </c>
      <c r="D6" s="239" t="s">
        <v>37</v>
      </c>
      <c r="E6" s="239"/>
      <c r="F6" s="239"/>
      <c r="G6" s="239"/>
      <c r="H6" s="239"/>
      <c r="I6" s="239"/>
      <c r="J6" s="239"/>
      <c r="K6" s="232">
        <f>((I22+S22+I40+S40+I23+S23+I41+S41+I57+I58+S57+S58+I72+I73+S72+S73)/I5*100)</f>
        <v>21.25</v>
      </c>
      <c r="L6" s="239" t="s">
        <v>36</v>
      </c>
      <c r="M6" s="239"/>
      <c r="N6" s="239"/>
      <c r="O6" s="239"/>
      <c r="P6" s="239"/>
      <c r="Q6" s="239"/>
      <c r="R6" s="251">
        <f>((I21+S21+I39+S39+I56+S56+I71+S71)/I5)*100</f>
        <v>9.5833333333333339</v>
      </c>
      <c r="S6" s="252"/>
    </row>
    <row r="7" spans="1:19" ht="9.9" customHeight="1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11"/>
      <c r="S7" s="11"/>
    </row>
    <row r="8" spans="1:19" ht="12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ht="9.9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" x14ac:dyDescent="0.25">
      <c r="A10" s="240" t="s">
        <v>4</v>
      </c>
      <c r="B10" s="240"/>
      <c r="C10" s="240"/>
      <c r="D10" s="240"/>
      <c r="E10" s="240"/>
      <c r="F10" s="240"/>
      <c r="G10" s="240"/>
      <c r="H10" s="240"/>
      <c r="I10" s="240"/>
      <c r="J10" s="12"/>
      <c r="K10" s="240" t="s">
        <v>5</v>
      </c>
      <c r="L10" s="240"/>
      <c r="M10" s="240"/>
      <c r="N10" s="240"/>
      <c r="O10" s="240"/>
      <c r="P10" s="240"/>
      <c r="Q10" s="240"/>
      <c r="R10" s="240"/>
      <c r="S10" s="240"/>
    </row>
    <row r="11" spans="1:19" ht="31.5" customHeight="1" x14ac:dyDescent="0.2">
      <c r="A11" s="15" t="s">
        <v>28</v>
      </c>
      <c r="B11" s="14" t="s">
        <v>24</v>
      </c>
      <c r="C11" s="15" t="s">
        <v>25</v>
      </c>
      <c r="D11" s="16" t="s">
        <v>21</v>
      </c>
      <c r="E11" s="15" t="s">
        <v>6</v>
      </c>
      <c r="F11" s="15" t="s">
        <v>7</v>
      </c>
      <c r="G11" s="15" t="s">
        <v>8</v>
      </c>
      <c r="H11" s="17" t="s">
        <v>9</v>
      </c>
      <c r="I11" s="15" t="s">
        <v>10</v>
      </c>
      <c r="J11" s="18"/>
      <c r="K11" s="15" t="s">
        <v>28</v>
      </c>
      <c r="L11" s="14" t="s">
        <v>24</v>
      </c>
      <c r="M11" s="15" t="s">
        <v>25</v>
      </c>
      <c r="N11" s="16" t="s">
        <v>21</v>
      </c>
      <c r="O11" s="15" t="s">
        <v>6</v>
      </c>
      <c r="P11" s="15" t="s">
        <v>7</v>
      </c>
      <c r="Q11" s="15" t="s">
        <v>8</v>
      </c>
      <c r="R11" s="17" t="s">
        <v>9</v>
      </c>
      <c r="S11" s="15" t="s">
        <v>10</v>
      </c>
    </row>
    <row r="12" spans="1:19" x14ac:dyDescent="0.2">
      <c r="A12" s="19" t="s">
        <v>49</v>
      </c>
      <c r="B12" s="20" t="s">
        <v>64</v>
      </c>
      <c r="C12" s="21" t="s">
        <v>31</v>
      </c>
      <c r="D12" s="21" t="s">
        <v>22</v>
      </c>
      <c r="E12" s="21">
        <v>3</v>
      </c>
      <c r="F12" s="21">
        <v>0</v>
      </c>
      <c r="G12" s="21">
        <v>0</v>
      </c>
      <c r="H12" s="22">
        <f>E12+(F12+G12)/2</f>
        <v>3</v>
      </c>
      <c r="I12" s="21">
        <v>5</v>
      </c>
      <c r="K12" s="19" t="s">
        <v>57</v>
      </c>
      <c r="L12" s="20" t="s">
        <v>70</v>
      </c>
      <c r="M12" s="21" t="s">
        <v>31</v>
      </c>
      <c r="N12" s="21" t="s">
        <v>22</v>
      </c>
      <c r="O12" s="21">
        <v>3</v>
      </c>
      <c r="P12" s="21">
        <v>0</v>
      </c>
      <c r="Q12" s="21">
        <v>0</v>
      </c>
      <c r="R12" s="22">
        <f>O12+(P12+Q12)/2</f>
        <v>3</v>
      </c>
      <c r="S12" s="21">
        <v>5</v>
      </c>
    </row>
    <row r="13" spans="1:19" x14ac:dyDescent="0.2">
      <c r="A13" s="19" t="s">
        <v>325</v>
      </c>
      <c r="B13" s="20" t="s">
        <v>440</v>
      </c>
      <c r="C13" s="21" t="s">
        <v>31</v>
      </c>
      <c r="D13" s="21" t="s">
        <v>22</v>
      </c>
      <c r="E13" s="21">
        <v>3</v>
      </c>
      <c r="F13" s="21">
        <v>0</v>
      </c>
      <c r="G13" s="21">
        <v>0</v>
      </c>
      <c r="H13" s="22">
        <f t="shared" ref="H13:H16" si="0">E13+(F13+G13)/2</f>
        <v>3</v>
      </c>
      <c r="I13" s="21">
        <v>5</v>
      </c>
      <c r="K13" s="19" t="s">
        <v>345</v>
      </c>
      <c r="L13" s="20" t="s">
        <v>441</v>
      </c>
      <c r="M13" s="21" t="s">
        <v>31</v>
      </c>
      <c r="N13" s="21" t="s">
        <v>22</v>
      </c>
      <c r="O13" s="21">
        <v>3</v>
      </c>
      <c r="P13" s="21">
        <v>0</v>
      </c>
      <c r="Q13" s="21">
        <v>0</v>
      </c>
      <c r="R13" s="22">
        <f t="shared" ref="R13:R20" si="1">O13+(P13+Q13)/2</f>
        <v>3</v>
      </c>
      <c r="S13" s="21">
        <v>5</v>
      </c>
    </row>
    <row r="14" spans="1:19" x14ac:dyDescent="0.2">
      <c r="A14" s="19" t="s">
        <v>307</v>
      </c>
      <c r="B14" s="20" t="s">
        <v>43</v>
      </c>
      <c r="C14" s="21" t="s">
        <v>31</v>
      </c>
      <c r="D14" s="88" t="s">
        <v>20</v>
      </c>
      <c r="E14" s="21">
        <v>3</v>
      </c>
      <c r="F14" s="21">
        <v>0</v>
      </c>
      <c r="G14" s="21">
        <v>0</v>
      </c>
      <c r="H14" s="22">
        <f t="shared" si="0"/>
        <v>3</v>
      </c>
      <c r="I14" s="21">
        <v>4</v>
      </c>
      <c r="K14" s="19" t="s">
        <v>223</v>
      </c>
      <c r="L14" s="20" t="s">
        <v>270</v>
      </c>
      <c r="M14" s="21" t="s">
        <v>31</v>
      </c>
      <c r="N14" s="21" t="s">
        <v>22</v>
      </c>
      <c r="O14" s="21">
        <v>3</v>
      </c>
      <c r="P14" s="21">
        <v>0</v>
      </c>
      <c r="Q14" s="21">
        <v>0</v>
      </c>
      <c r="R14" s="22">
        <f t="shared" si="1"/>
        <v>3</v>
      </c>
      <c r="S14" s="21">
        <v>5</v>
      </c>
    </row>
    <row r="15" spans="1:19" x14ac:dyDescent="0.2">
      <c r="A15" s="19" t="s">
        <v>308</v>
      </c>
      <c r="B15" s="20" t="s">
        <v>44</v>
      </c>
      <c r="C15" s="21" t="s">
        <v>31</v>
      </c>
      <c r="D15" s="21" t="s">
        <v>22</v>
      </c>
      <c r="E15" s="21">
        <v>3</v>
      </c>
      <c r="F15" s="21">
        <v>0</v>
      </c>
      <c r="G15" s="21">
        <v>0</v>
      </c>
      <c r="H15" s="22">
        <f t="shared" si="0"/>
        <v>3</v>
      </c>
      <c r="I15" s="21">
        <v>5</v>
      </c>
      <c r="K15" s="19" t="s">
        <v>348</v>
      </c>
      <c r="L15" s="20" t="s">
        <v>52</v>
      </c>
      <c r="M15" s="21" t="s">
        <v>31</v>
      </c>
      <c r="N15" s="21" t="s">
        <v>22</v>
      </c>
      <c r="O15" s="21">
        <v>3</v>
      </c>
      <c r="P15" s="21">
        <v>0</v>
      </c>
      <c r="Q15" s="21">
        <v>0</v>
      </c>
      <c r="R15" s="22">
        <f t="shared" si="1"/>
        <v>3</v>
      </c>
      <c r="S15" s="21">
        <v>5</v>
      </c>
    </row>
    <row r="16" spans="1:19" x14ac:dyDescent="0.2">
      <c r="A16" s="19" t="s">
        <v>326</v>
      </c>
      <c r="B16" s="20" t="s">
        <v>146</v>
      </c>
      <c r="C16" s="21" t="s">
        <v>31</v>
      </c>
      <c r="D16" s="21" t="s">
        <v>22</v>
      </c>
      <c r="E16" s="21">
        <v>3</v>
      </c>
      <c r="F16" s="21">
        <v>0</v>
      </c>
      <c r="G16" s="21">
        <v>0</v>
      </c>
      <c r="H16" s="22">
        <f t="shared" si="0"/>
        <v>3</v>
      </c>
      <c r="I16" s="21">
        <v>4</v>
      </c>
      <c r="K16" s="19" t="s">
        <v>349</v>
      </c>
      <c r="L16" s="20" t="s">
        <v>271</v>
      </c>
      <c r="M16" s="21" t="s">
        <v>31</v>
      </c>
      <c r="N16" s="21" t="s">
        <v>22</v>
      </c>
      <c r="O16" s="21">
        <v>3</v>
      </c>
      <c r="P16" s="21">
        <v>0</v>
      </c>
      <c r="Q16" s="21">
        <v>0</v>
      </c>
      <c r="R16" s="22">
        <f t="shared" si="1"/>
        <v>3</v>
      </c>
      <c r="S16" s="21">
        <v>3</v>
      </c>
    </row>
    <row r="17" spans="1:19" ht="13.2" x14ac:dyDescent="0.25">
      <c r="A17" s="2" t="s">
        <v>459</v>
      </c>
      <c r="B17" s="1" t="s">
        <v>460</v>
      </c>
      <c r="C17" s="21" t="s">
        <v>31</v>
      </c>
      <c r="D17" s="21" t="s">
        <v>22</v>
      </c>
      <c r="E17" s="21">
        <v>4</v>
      </c>
      <c r="F17" s="21">
        <v>0</v>
      </c>
      <c r="G17" s="21">
        <v>0</v>
      </c>
      <c r="H17" s="21">
        <v>4</v>
      </c>
      <c r="I17" s="21">
        <v>5</v>
      </c>
      <c r="K17" s="2" t="s">
        <v>461</v>
      </c>
      <c r="L17" s="1" t="s">
        <v>462</v>
      </c>
      <c r="M17" s="28" t="s">
        <v>31</v>
      </c>
      <c r="N17" s="28" t="s">
        <v>22</v>
      </c>
      <c r="O17" s="28">
        <v>4</v>
      </c>
      <c r="P17" s="28">
        <v>0</v>
      </c>
      <c r="Q17" s="28">
        <v>0</v>
      </c>
      <c r="R17" s="28">
        <v>4</v>
      </c>
      <c r="S17" s="28">
        <v>5</v>
      </c>
    </row>
    <row r="18" spans="1:19" x14ac:dyDescent="0.2">
      <c r="A18" s="83" t="s">
        <v>458</v>
      </c>
      <c r="B18" s="23" t="s">
        <v>47</v>
      </c>
      <c r="C18" s="24" t="s">
        <v>31</v>
      </c>
      <c r="D18" s="24" t="s">
        <v>20</v>
      </c>
      <c r="E18" s="24">
        <v>2</v>
      </c>
      <c r="F18" s="24">
        <v>0</v>
      </c>
      <c r="G18" s="24">
        <v>0</v>
      </c>
      <c r="H18" s="25">
        <v>2</v>
      </c>
      <c r="I18" s="24">
        <v>1</v>
      </c>
      <c r="J18" s="53"/>
      <c r="K18" s="83" t="s">
        <v>463</v>
      </c>
      <c r="L18" s="23" t="s">
        <v>60</v>
      </c>
      <c r="M18" s="24" t="s">
        <v>31</v>
      </c>
      <c r="N18" s="24" t="s">
        <v>20</v>
      </c>
      <c r="O18" s="24">
        <v>2</v>
      </c>
      <c r="P18" s="24">
        <v>0</v>
      </c>
      <c r="Q18" s="24">
        <v>0</v>
      </c>
      <c r="R18" s="25">
        <v>2</v>
      </c>
      <c r="S18" s="24">
        <v>1</v>
      </c>
    </row>
    <row r="19" spans="1:19" x14ac:dyDescent="0.2">
      <c r="A19" s="83" t="s">
        <v>464</v>
      </c>
      <c r="B19" s="23" t="s">
        <v>26</v>
      </c>
      <c r="C19" s="24" t="s">
        <v>31</v>
      </c>
      <c r="D19" s="24" t="s">
        <v>20</v>
      </c>
      <c r="E19" s="24">
        <v>2</v>
      </c>
      <c r="F19" s="24">
        <v>0</v>
      </c>
      <c r="G19" s="24">
        <v>0</v>
      </c>
      <c r="H19" s="24">
        <v>2</v>
      </c>
      <c r="I19" s="24">
        <v>1</v>
      </c>
      <c r="J19" s="53"/>
      <c r="K19" s="83" t="s">
        <v>465</v>
      </c>
      <c r="L19" s="29" t="s">
        <v>27</v>
      </c>
      <c r="M19" s="24" t="s">
        <v>31</v>
      </c>
      <c r="N19" s="24" t="s">
        <v>20</v>
      </c>
      <c r="O19" s="24">
        <v>2</v>
      </c>
      <c r="P19" s="24">
        <v>0</v>
      </c>
      <c r="Q19" s="24">
        <v>0</v>
      </c>
      <c r="R19" s="24">
        <v>2</v>
      </c>
      <c r="S19" s="24">
        <v>1</v>
      </c>
    </row>
    <row r="20" spans="1:19" ht="12" x14ac:dyDescent="0.25">
      <c r="A20" s="21"/>
      <c r="B20" s="30" t="s">
        <v>23</v>
      </c>
      <c r="C20" s="31"/>
      <c r="D20" s="20"/>
      <c r="E20" s="32">
        <f>SUM(E12:E19)</f>
        <v>23</v>
      </c>
      <c r="F20" s="32">
        <f>SUM(F12:F19)</f>
        <v>0</v>
      </c>
      <c r="G20" s="32">
        <f>SUM(G12:G19)</f>
        <v>0</v>
      </c>
      <c r="H20" s="32">
        <f>E20+(F20+G20)/2</f>
        <v>23</v>
      </c>
      <c r="I20" s="32">
        <f>SUM(I12:I19)</f>
        <v>30</v>
      </c>
      <c r="K20" s="21"/>
      <c r="L20" s="30" t="s">
        <v>23</v>
      </c>
      <c r="M20" s="31"/>
      <c r="N20" s="20"/>
      <c r="O20" s="32">
        <f>SUM(O12:O19)</f>
        <v>23</v>
      </c>
      <c r="P20" s="32">
        <f>SUM(P12:P19)</f>
        <v>0</v>
      </c>
      <c r="Q20" s="32">
        <f>SUM(Q12:Q19)</f>
        <v>0</v>
      </c>
      <c r="R20" s="32">
        <f t="shared" si="1"/>
        <v>23</v>
      </c>
      <c r="S20" s="32">
        <f>SUM(S12:S19)</f>
        <v>30</v>
      </c>
    </row>
    <row r="21" spans="1:19" ht="12" x14ac:dyDescent="0.25">
      <c r="A21" s="21"/>
      <c r="B21" s="33" t="s">
        <v>33</v>
      </c>
      <c r="C21" s="21"/>
      <c r="D21" s="20"/>
      <c r="E21" s="22"/>
      <c r="F21" s="22"/>
      <c r="G21" s="22"/>
      <c r="H21" s="22"/>
      <c r="I21" s="32">
        <f>SUMIF(D12:D19,"=UE",I12:I19)</f>
        <v>6</v>
      </c>
      <c r="K21" s="21"/>
      <c r="L21" s="33" t="s">
        <v>33</v>
      </c>
      <c r="M21" s="21"/>
      <c r="N21" s="20"/>
      <c r="O21" s="22"/>
      <c r="P21" s="22"/>
      <c r="Q21" s="22"/>
      <c r="R21" s="22"/>
      <c r="S21" s="32">
        <f>SUMIF(N12:N19,"=UE",S12:S19)</f>
        <v>2</v>
      </c>
    </row>
    <row r="22" spans="1:19" ht="12" x14ac:dyDescent="0.25">
      <c r="A22" s="36"/>
      <c r="B22" s="35" t="s">
        <v>32</v>
      </c>
      <c r="C22" s="36"/>
      <c r="D22" s="37"/>
      <c r="E22" s="38"/>
      <c r="F22" s="38"/>
      <c r="G22" s="38"/>
      <c r="H22" s="38"/>
      <c r="I22" s="39">
        <f>SUMIF(C12:C19,"=S",I12:I19)</f>
        <v>0</v>
      </c>
      <c r="K22" s="36"/>
      <c r="L22" s="35" t="s">
        <v>32</v>
      </c>
      <c r="M22" s="36"/>
      <c r="N22" s="37"/>
      <c r="O22" s="38"/>
      <c r="P22" s="38"/>
      <c r="Q22" s="38"/>
      <c r="R22" s="38"/>
      <c r="S22" s="39">
        <f>SUMIF(M12:M19,"=S",S12:S19)</f>
        <v>0</v>
      </c>
    </row>
    <row r="23" spans="1:19" ht="12" x14ac:dyDescent="0.25">
      <c r="A23" s="49"/>
      <c r="B23" s="57" t="s">
        <v>35</v>
      </c>
      <c r="C23" s="49"/>
      <c r="D23" s="69"/>
      <c r="E23" s="76"/>
      <c r="F23" s="76"/>
      <c r="G23" s="76"/>
      <c r="H23" s="76"/>
      <c r="I23" s="77">
        <f>SUMIF(C12:C19,"=ÜS",I12:I19)</f>
        <v>0</v>
      </c>
      <c r="K23" s="49"/>
      <c r="L23" s="57" t="s">
        <v>35</v>
      </c>
      <c r="M23" s="49"/>
      <c r="N23" s="69"/>
      <c r="O23" s="76"/>
      <c r="P23" s="76"/>
      <c r="Q23" s="76"/>
      <c r="R23" s="76"/>
      <c r="S23" s="77">
        <f>SUMIF(M12:M19,"=ÜS",S12:S19)</f>
        <v>0</v>
      </c>
    </row>
    <row r="24" spans="1:19" s="95" customFormat="1" ht="9.9" customHeight="1" x14ac:dyDescent="0.25">
      <c r="A24" s="42"/>
      <c r="B24" s="41"/>
      <c r="C24" s="42"/>
      <c r="D24" s="43"/>
      <c r="E24" s="44"/>
      <c r="F24" s="44"/>
      <c r="G24" s="44"/>
      <c r="H24" s="44"/>
      <c r="I24" s="45"/>
      <c r="J24" s="46"/>
      <c r="K24" s="42"/>
      <c r="L24" s="41"/>
      <c r="M24" s="42"/>
      <c r="N24" s="43"/>
      <c r="O24" s="44"/>
      <c r="P24" s="44"/>
      <c r="Q24" s="44"/>
      <c r="R24" s="44"/>
      <c r="S24" s="45"/>
    </row>
    <row r="25" spans="1:19" ht="12" x14ac:dyDescent="0.25">
      <c r="A25" s="243" t="s">
        <v>11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</row>
    <row r="26" spans="1:19" ht="9.9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" x14ac:dyDescent="0.25">
      <c r="A27" s="240" t="s">
        <v>12</v>
      </c>
      <c r="B27" s="240"/>
      <c r="C27" s="240"/>
      <c r="D27" s="240"/>
      <c r="E27" s="240"/>
      <c r="F27" s="240"/>
      <c r="G27" s="240"/>
      <c r="H27" s="240"/>
      <c r="I27" s="240"/>
      <c r="J27" s="12"/>
      <c r="K27" s="240" t="s">
        <v>13</v>
      </c>
      <c r="L27" s="240"/>
      <c r="M27" s="240"/>
      <c r="N27" s="240"/>
      <c r="O27" s="240"/>
      <c r="P27" s="240"/>
      <c r="Q27" s="240"/>
      <c r="R27" s="240"/>
      <c r="S27" s="240"/>
    </row>
    <row r="28" spans="1:19" ht="31.5" customHeight="1" x14ac:dyDescent="0.2">
      <c r="A28" s="15" t="s">
        <v>28</v>
      </c>
      <c r="B28" s="14" t="s">
        <v>24</v>
      </c>
      <c r="C28" s="15" t="s">
        <v>25</v>
      </c>
      <c r="D28" s="16" t="s">
        <v>21</v>
      </c>
      <c r="E28" s="15" t="s">
        <v>6</v>
      </c>
      <c r="F28" s="15" t="s">
        <v>7</v>
      </c>
      <c r="G28" s="15" t="s">
        <v>8</v>
      </c>
      <c r="H28" s="47" t="s">
        <v>9</v>
      </c>
      <c r="I28" s="15" t="s">
        <v>10</v>
      </c>
      <c r="J28" s="18"/>
      <c r="K28" s="15" t="s">
        <v>28</v>
      </c>
      <c r="L28" s="14" t="s">
        <v>24</v>
      </c>
      <c r="M28" s="15" t="s">
        <v>25</v>
      </c>
      <c r="N28" s="16" t="s">
        <v>21</v>
      </c>
      <c r="O28" s="15" t="s">
        <v>6</v>
      </c>
      <c r="P28" s="15" t="s">
        <v>7</v>
      </c>
      <c r="Q28" s="15" t="s">
        <v>8</v>
      </c>
      <c r="R28" s="47" t="s">
        <v>9</v>
      </c>
      <c r="S28" s="15" t="s">
        <v>10</v>
      </c>
    </row>
    <row r="29" spans="1:19" x14ac:dyDescent="0.2">
      <c r="A29" s="59" t="s">
        <v>62</v>
      </c>
      <c r="B29" s="19" t="s">
        <v>442</v>
      </c>
      <c r="C29" s="21" t="s">
        <v>31</v>
      </c>
      <c r="D29" s="21" t="s">
        <v>22</v>
      </c>
      <c r="E29" s="21">
        <v>3</v>
      </c>
      <c r="F29" s="21">
        <v>0</v>
      </c>
      <c r="G29" s="21">
        <v>0</v>
      </c>
      <c r="H29" s="22">
        <f>E29+(F29+G29)/2</f>
        <v>3</v>
      </c>
      <c r="I29" s="21">
        <v>4</v>
      </c>
      <c r="K29" s="19" t="s">
        <v>69</v>
      </c>
      <c r="L29" s="20" t="s">
        <v>445</v>
      </c>
      <c r="M29" s="21" t="s">
        <v>31</v>
      </c>
      <c r="N29" s="21" t="s">
        <v>22</v>
      </c>
      <c r="O29" s="21">
        <v>3</v>
      </c>
      <c r="P29" s="21">
        <v>0</v>
      </c>
      <c r="Q29" s="21">
        <v>0</v>
      </c>
      <c r="R29" s="22">
        <f>O29+(P29+Q29)/2</f>
        <v>3</v>
      </c>
      <c r="S29" s="28">
        <v>4</v>
      </c>
    </row>
    <row r="30" spans="1:19" x14ac:dyDescent="0.2">
      <c r="A30" s="59" t="s">
        <v>314</v>
      </c>
      <c r="B30" s="120" t="s">
        <v>443</v>
      </c>
      <c r="C30" s="21" t="s">
        <v>31</v>
      </c>
      <c r="D30" s="21" t="s">
        <v>22</v>
      </c>
      <c r="E30" s="21">
        <v>3</v>
      </c>
      <c r="F30" s="21">
        <v>0</v>
      </c>
      <c r="G30" s="21">
        <v>0</v>
      </c>
      <c r="H30" s="22">
        <f t="shared" ref="H30:H35" si="2">E30+(F30+G30)/2</f>
        <v>3</v>
      </c>
      <c r="I30" s="21">
        <v>4</v>
      </c>
      <c r="K30" s="19" t="s">
        <v>351</v>
      </c>
      <c r="L30" s="20" t="s">
        <v>446</v>
      </c>
      <c r="M30" s="21" t="s">
        <v>31</v>
      </c>
      <c r="N30" s="21" t="s">
        <v>22</v>
      </c>
      <c r="O30" s="21">
        <v>3</v>
      </c>
      <c r="P30" s="21">
        <v>0</v>
      </c>
      <c r="Q30" s="21">
        <v>0</v>
      </c>
      <c r="R30" s="22">
        <f t="shared" ref="R30:R32" si="3">O30+(P30+Q30)/2</f>
        <v>3</v>
      </c>
      <c r="S30" s="28">
        <v>4</v>
      </c>
    </row>
    <row r="31" spans="1:19" x14ac:dyDescent="0.2">
      <c r="A31" s="59" t="s">
        <v>236</v>
      </c>
      <c r="B31" s="19" t="s">
        <v>134</v>
      </c>
      <c r="C31" s="21" t="s">
        <v>31</v>
      </c>
      <c r="D31" s="21" t="s">
        <v>22</v>
      </c>
      <c r="E31" s="21">
        <v>3</v>
      </c>
      <c r="F31" s="21">
        <v>0</v>
      </c>
      <c r="G31" s="21">
        <v>0</v>
      </c>
      <c r="H31" s="22">
        <f>E31+(F31+G31)/2</f>
        <v>3</v>
      </c>
      <c r="I31" s="21">
        <v>4</v>
      </c>
      <c r="K31" s="19" t="s">
        <v>352</v>
      </c>
      <c r="L31" s="117" t="s">
        <v>473</v>
      </c>
      <c r="M31" s="21" t="s">
        <v>31</v>
      </c>
      <c r="N31" s="21" t="s">
        <v>22</v>
      </c>
      <c r="O31" s="21">
        <v>3</v>
      </c>
      <c r="P31" s="21">
        <v>0</v>
      </c>
      <c r="Q31" s="21">
        <v>0</v>
      </c>
      <c r="R31" s="22">
        <f t="shared" si="3"/>
        <v>3</v>
      </c>
      <c r="S31" s="28">
        <v>5</v>
      </c>
    </row>
    <row r="32" spans="1:19" x14ac:dyDescent="0.2">
      <c r="A32" s="80" t="s">
        <v>466</v>
      </c>
      <c r="B32" s="79" t="s">
        <v>467</v>
      </c>
      <c r="C32" s="21" t="s">
        <v>31</v>
      </c>
      <c r="D32" s="21" t="s">
        <v>22</v>
      </c>
      <c r="E32" s="21">
        <v>4</v>
      </c>
      <c r="F32" s="21">
        <v>0</v>
      </c>
      <c r="G32" s="21">
        <v>0</v>
      </c>
      <c r="H32" s="22">
        <f>E32+(F32+G32)/2</f>
        <v>4</v>
      </c>
      <c r="I32" s="21">
        <v>5</v>
      </c>
      <c r="K32" s="19" t="s">
        <v>353</v>
      </c>
      <c r="L32" s="20" t="s">
        <v>142</v>
      </c>
      <c r="M32" s="21" t="s">
        <v>31</v>
      </c>
      <c r="N32" s="21" t="s">
        <v>22</v>
      </c>
      <c r="O32" s="21">
        <v>3</v>
      </c>
      <c r="P32" s="21">
        <v>0</v>
      </c>
      <c r="Q32" s="21">
        <v>0</v>
      </c>
      <c r="R32" s="22">
        <f t="shared" si="3"/>
        <v>3</v>
      </c>
      <c r="S32" s="28">
        <v>4</v>
      </c>
    </row>
    <row r="33" spans="1:19" x14ac:dyDescent="0.2">
      <c r="A33" s="19" t="s">
        <v>350</v>
      </c>
      <c r="B33" s="117" t="s">
        <v>272</v>
      </c>
      <c r="C33" s="21" t="s">
        <v>31</v>
      </c>
      <c r="D33" s="21" t="s">
        <v>22</v>
      </c>
      <c r="E33" s="21">
        <v>2</v>
      </c>
      <c r="F33" s="21">
        <v>0</v>
      </c>
      <c r="G33" s="21">
        <v>0</v>
      </c>
      <c r="H33" s="22">
        <f t="shared" ref="H33" si="4">E33+(F33+G33)/2</f>
        <v>2</v>
      </c>
      <c r="I33" s="21">
        <v>3</v>
      </c>
      <c r="K33" s="78" t="s">
        <v>468</v>
      </c>
      <c r="L33" s="80" t="s">
        <v>469</v>
      </c>
      <c r="M33" s="21" t="s">
        <v>31</v>
      </c>
      <c r="N33" s="21" t="s">
        <v>22</v>
      </c>
      <c r="O33" s="21">
        <v>4</v>
      </c>
      <c r="P33" s="21">
        <v>0</v>
      </c>
      <c r="Q33" s="21">
        <v>0</v>
      </c>
      <c r="R33" s="22">
        <f>O33+(P33+Q33)/2</f>
        <v>4</v>
      </c>
      <c r="S33" s="28">
        <v>5</v>
      </c>
    </row>
    <row r="34" spans="1:19" x14ac:dyDescent="0.2">
      <c r="A34" s="63"/>
      <c r="B34" s="37" t="s">
        <v>68</v>
      </c>
      <c r="C34" s="36" t="s">
        <v>29</v>
      </c>
      <c r="D34" s="36" t="s">
        <v>22</v>
      </c>
      <c r="E34" s="36">
        <v>3</v>
      </c>
      <c r="F34" s="36">
        <v>0</v>
      </c>
      <c r="G34" s="36">
        <v>0</v>
      </c>
      <c r="H34" s="38">
        <f t="shared" ref="H34" si="5">E34+(F34+G34)/2</f>
        <v>3</v>
      </c>
      <c r="I34" s="36">
        <v>4</v>
      </c>
      <c r="K34" s="34"/>
      <c r="L34" s="37" t="s">
        <v>472</v>
      </c>
      <c r="M34" s="36" t="s">
        <v>29</v>
      </c>
      <c r="N34" s="36" t="s">
        <v>22</v>
      </c>
      <c r="O34" s="36">
        <v>0</v>
      </c>
      <c r="P34" s="36">
        <v>2</v>
      </c>
      <c r="Q34" s="36">
        <v>0</v>
      </c>
      <c r="R34" s="38">
        <f t="shared" ref="R34" si="6">O34+(P34+Q34)/2</f>
        <v>1</v>
      </c>
      <c r="S34" s="36">
        <v>8</v>
      </c>
    </row>
    <row r="35" spans="1:19" x14ac:dyDescent="0.2">
      <c r="A35" s="65"/>
      <c r="B35" s="69" t="s">
        <v>422</v>
      </c>
      <c r="C35" s="49" t="s">
        <v>34</v>
      </c>
      <c r="D35" s="49" t="s">
        <v>20</v>
      </c>
      <c r="E35" s="49">
        <v>2</v>
      </c>
      <c r="F35" s="49">
        <v>0</v>
      </c>
      <c r="G35" s="49">
        <v>0</v>
      </c>
      <c r="H35" s="76">
        <f t="shared" si="2"/>
        <v>2</v>
      </c>
      <c r="I35" s="49">
        <v>3</v>
      </c>
      <c r="K35" s="34"/>
      <c r="L35" s="37" t="s">
        <v>72</v>
      </c>
      <c r="M35" s="36" t="s">
        <v>29</v>
      </c>
      <c r="N35" s="36" t="s">
        <v>22</v>
      </c>
      <c r="O35" s="36">
        <v>3</v>
      </c>
      <c r="P35" s="36">
        <v>0</v>
      </c>
      <c r="Q35" s="36">
        <v>0</v>
      </c>
      <c r="R35" s="38">
        <f t="shared" ref="R35" si="7">O35+(P35+Q35)/2</f>
        <v>3</v>
      </c>
      <c r="S35" s="36">
        <v>4</v>
      </c>
    </row>
    <row r="36" spans="1:19" x14ac:dyDescent="0.2">
      <c r="A36" s="48"/>
      <c r="B36" s="69" t="s">
        <v>444</v>
      </c>
      <c r="C36" s="49" t="s">
        <v>34</v>
      </c>
      <c r="D36" s="49" t="s">
        <v>20</v>
      </c>
      <c r="E36" s="49">
        <v>2</v>
      </c>
      <c r="F36" s="49">
        <v>0</v>
      </c>
      <c r="G36" s="49">
        <v>0</v>
      </c>
      <c r="H36" s="76">
        <f>E36+(F36+G36)/2</f>
        <v>2</v>
      </c>
      <c r="I36" s="49">
        <v>3</v>
      </c>
      <c r="K36" s="34"/>
      <c r="L36" s="37" t="s">
        <v>94</v>
      </c>
      <c r="M36" s="36" t="s">
        <v>29</v>
      </c>
      <c r="N36" s="36" t="s">
        <v>22</v>
      </c>
      <c r="O36" s="36">
        <v>3</v>
      </c>
      <c r="P36" s="36">
        <v>0</v>
      </c>
      <c r="Q36" s="36">
        <v>0</v>
      </c>
      <c r="R36" s="38">
        <f t="shared" ref="R36" si="8">O36+(P36+Q36)/2</f>
        <v>3</v>
      </c>
      <c r="S36" s="36">
        <v>4</v>
      </c>
    </row>
    <row r="37" spans="1:19" x14ac:dyDescent="0.2">
      <c r="A37" s="28"/>
      <c r="B37" s="27"/>
      <c r="C37" s="28"/>
      <c r="D37" s="28"/>
      <c r="E37" s="28"/>
      <c r="F37" s="28"/>
      <c r="G37" s="28"/>
      <c r="H37" s="22"/>
      <c r="I37" s="28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12" x14ac:dyDescent="0.25">
      <c r="A38" s="101"/>
      <c r="B38" s="51" t="s">
        <v>23</v>
      </c>
      <c r="C38" s="241" t="s">
        <v>23</v>
      </c>
      <c r="D38" s="242"/>
      <c r="E38" s="52">
        <f>SUM(E29:E37)</f>
        <v>22</v>
      </c>
      <c r="F38" s="52">
        <f>SUM(F29:F37)</f>
        <v>0</v>
      </c>
      <c r="G38" s="52">
        <f>SUM(G29:G37)</f>
        <v>0</v>
      </c>
      <c r="H38" s="52">
        <f>E38+(F38+G38)/2</f>
        <v>22</v>
      </c>
      <c r="I38" s="52">
        <f>SUM(I29:I37)</f>
        <v>30</v>
      </c>
      <c r="J38" s="53"/>
      <c r="K38" s="101"/>
      <c r="L38" s="51" t="s">
        <v>23</v>
      </c>
      <c r="M38" s="54"/>
      <c r="N38" s="55"/>
      <c r="O38" s="52">
        <f>SUM(O29:O37)</f>
        <v>22</v>
      </c>
      <c r="P38" s="52">
        <f>SUM(P29:P37)</f>
        <v>2</v>
      </c>
      <c r="Q38" s="52">
        <f>SUM(Q29:Q37)</f>
        <v>0</v>
      </c>
      <c r="R38" s="52">
        <v>22</v>
      </c>
      <c r="S38" s="52">
        <v>30</v>
      </c>
    </row>
    <row r="39" spans="1:19" ht="12" x14ac:dyDescent="0.25">
      <c r="A39" s="21"/>
      <c r="B39" s="33" t="s">
        <v>33</v>
      </c>
      <c r="C39" s="21"/>
      <c r="D39" s="20"/>
      <c r="E39" s="21"/>
      <c r="F39" s="21"/>
      <c r="G39" s="21"/>
      <c r="H39" s="21"/>
      <c r="I39" s="31">
        <f>SUMIF(D29:D37,"=UE",I29:I37)</f>
        <v>6</v>
      </c>
      <c r="J39" s="56"/>
      <c r="K39" s="21"/>
      <c r="L39" s="33" t="s">
        <v>33</v>
      </c>
      <c r="M39" s="21"/>
      <c r="N39" s="20"/>
      <c r="O39" s="20"/>
      <c r="P39" s="20"/>
      <c r="Q39" s="20"/>
      <c r="R39" s="20"/>
      <c r="S39" s="31">
        <f>SUMIF(N29:N37,"=UE",S29:S37)</f>
        <v>0</v>
      </c>
    </row>
    <row r="40" spans="1:19" ht="12" x14ac:dyDescent="0.25">
      <c r="A40" s="36"/>
      <c r="B40" s="35" t="s">
        <v>32</v>
      </c>
      <c r="C40" s="36"/>
      <c r="D40" s="37"/>
      <c r="E40" s="38"/>
      <c r="F40" s="38"/>
      <c r="G40" s="38"/>
      <c r="H40" s="38"/>
      <c r="I40" s="39">
        <f>SUMIF(C29:C37,"=S",I29:I37)</f>
        <v>4</v>
      </c>
      <c r="K40" s="36"/>
      <c r="L40" s="35" t="s">
        <v>32</v>
      </c>
      <c r="M40" s="36"/>
      <c r="N40" s="37"/>
      <c r="O40" s="38"/>
      <c r="P40" s="38"/>
      <c r="Q40" s="38"/>
      <c r="R40" s="38"/>
      <c r="S40" s="39">
        <v>4</v>
      </c>
    </row>
    <row r="41" spans="1:19" ht="12" x14ac:dyDescent="0.25">
      <c r="A41" s="49"/>
      <c r="B41" s="57" t="s">
        <v>35</v>
      </c>
      <c r="C41" s="49"/>
      <c r="D41" s="69"/>
      <c r="E41" s="76"/>
      <c r="F41" s="76"/>
      <c r="G41" s="76"/>
      <c r="H41" s="76"/>
      <c r="I41" s="77">
        <f>SUMIF(C29:C37,"=ÜS",I29:I37)</f>
        <v>6</v>
      </c>
      <c r="K41" s="49"/>
      <c r="L41" s="57" t="s">
        <v>35</v>
      </c>
      <c r="M41" s="49"/>
      <c r="N41" s="69"/>
      <c r="O41" s="76"/>
      <c r="P41" s="76"/>
      <c r="Q41" s="76"/>
      <c r="R41" s="76"/>
      <c r="S41" s="77">
        <f>SUMIF(M29:M37,"=ÜS",S29:S37)</f>
        <v>0</v>
      </c>
    </row>
    <row r="42" spans="1:19" s="95" customFormat="1" ht="9.9" customHeight="1" x14ac:dyDescent="0.25">
      <c r="A42" s="42"/>
      <c r="B42" s="41"/>
      <c r="C42" s="42"/>
      <c r="D42" s="43"/>
      <c r="E42" s="42"/>
      <c r="F42" s="42"/>
      <c r="G42" s="42"/>
      <c r="H42" s="42"/>
      <c r="I42" s="58"/>
      <c r="J42" s="43"/>
      <c r="K42" s="42"/>
      <c r="L42" s="41"/>
      <c r="M42" s="42"/>
      <c r="N42" s="43"/>
      <c r="O42" s="43"/>
      <c r="P42" s="43"/>
      <c r="Q42" s="43"/>
      <c r="R42" s="43"/>
      <c r="S42" s="58"/>
    </row>
    <row r="43" spans="1:19" ht="12" x14ac:dyDescent="0.25">
      <c r="A43" s="243" t="s">
        <v>14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</row>
    <row r="44" spans="1:19" ht="9.9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" x14ac:dyDescent="0.25">
      <c r="A45" s="240" t="s">
        <v>15</v>
      </c>
      <c r="B45" s="240"/>
      <c r="C45" s="240"/>
      <c r="D45" s="240"/>
      <c r="E45" s="240"/>
      <c r="F45" s="240"/>
      <c r="G45" s="240"/>
      <c r="H45" s="240"/>
      <c r="I45" s="240"/>
      <c r="J45" s="12"/>
      <c r="K45" s="240" t="s">
        <v>16</v>
      </c>
      <c r="L45" s="240"/>
      <c r="M45" s="240"/>
      <c r="N45" s="240"/>
      <c r="O45" s="240"/>
      <c r="P45" s="240"/>
      <c r="Q45" s="240"/>
      <c r="R45" s="240"/>
      <c r="S45" s="240"/>
    </row>
    <row r="46" spans="1:19" ht="31.5" customHeight="1" x14ac:dyDescent="0.2">
      <c r="A46" s="15" t="s">
        <v>28</v>
      </c>
      <c r="B46" s="14" t="s">
        <v>24</v>
      </c>
      <c r="C46" s="15" t="s">
        <v>25</v>
      </c>
      <c r="D46" s="16" t="s">
        <v>21</v>
      </c>
      <c r="E46" s="15" t="s">
        <v>6</v>
      </c>
      <c r="F46" s="15" t="s">
        <v>7</v>
      </c>
      <c r="G46" s="15" t="s">
        <v>8</v>
      </c>
      <c r="H46" s="47" t="s">
        <v>9</v>
      </c>
      <c r="I46" s="15" t="s">
        <v>10</v>
      </c>
      <c r="J46" s="18"/>
      <c r="K46" s="15" t="s">
        <v>28</v>
      </c>
      <c r="L46" s="14" t="s">
        <v>24</v>
      </c>
      <c r="M46" s="15" t="s">
        <v>25</v>
      </c>
      <c r="N46" s="16" t="s">
        <v>21</v>
      </c>
      <c r="O46" s="15" t="s">
        <v>6</v>
      </c>
      <c r="P46" s="15" t="s">
        <v>7</v>
      </c>
      <c r="Q46" s="15" t="s">
        <v>8</v>
      </c>
      <c r="R46" s="47" t="s">
        <v>9</v>
      </c>
      <c r="S46" s="15" t="s">
        <v>10</v>
      </c>
    </row>
    <row r="47" spans="1:19" x14ac:dyDescent="0.2">
      <c r="A47" s="19" t="s">
        <v>75</v>
      </c>
      <c r="B47" s="20" t="s">
        <v>273</v>
      </c>
      <c r="C47" s="21" t="s">
        <v>31</v>
      </c>
      <c r="D47" s="21" t="s">
        <v>22</v>
      </c>
      <c r="E47" s="21">
        <v>3</v>
      </c>
      <c r="F47" s="21">
        <v>0</v>
      </c>
      <c r="G47" s="21">
        <v>0</v>
      </c>
      <c r="H47" s="22">
        <f>E47+(F47+G47)/2</f>
        <v>3</v>
      </c>
      <c r="I47" s="21">
        <v>5</v>
      </c>
      <c r="K47" s="19" t="s">
        <v>356</v>
      </c>
      <c r="L47" s="20" t="s">
        <v>274</v>
      </c>
      <c r="M47" s="21" t="s">
        <v>31</v>
      </c>
      <c r="N47" s="21" t="s">
        <v>22</v>
      </c>
      <c r="O47" s="21">
        <v>3</v>
      </c>
      <c r="P47" s="21">
        <v>0</v>
      </c>
      <c r="Q47" s="21">
        <v>0</v>
      </c>
      <c r="R47" s="22">
        <f>O47+(P47+Q47)/2</f>
        <v>3</v>
      </c>
      <c r="S47" s="21">
        <v>5</v>
      </c>
    </row>
    <row r="48" spans="1:19" x14ac:dyDescent="0.2">
      <c r="A48" s="19" t="s">
        <v>354</v>
      </c>
      <c r="B48" s="119" t="s">
        <v>447</v>
      </c>
      <c r="C48" s="21" t="s">
        <v>31</v>
      </c>
      <c r="D48" s="21" t="s">
        <v>22</v>
      </c>
      <c r="E48" s="21">
        <v>3</v>
      </c>
      <c r="F48" s="21">
        <v>0</v>
      </c>
      <c r="G48" s="21">
        <v>0</v>
      </c>
      <c r="H48" s="22">
        <f t="shared" ref="H48:H51" si="9">E48+(F48+G48)/2</f>
        <v>3</v>
      </c>
      <c r="I48" s="21">
        <v>5</v>
      </c>
      <c r="K48" s="19" t="s">
        <v>332</v>
      </c>
      <c r="L48" s="119" t="s">
        <v>449</v>
      </c>
      <c r="M48" s="21" t="s">
        <v>31</v>
      </c>
      <c r="N48" s="21" t="s">
        <v>22</v>
      </c>
      <c r="O48" s="21">
        <v>3</v>
      </c>
      <c r="P48" s="21">
        <v>0</v>
      </c>
      <c r="Q48" s="21">
        <v>0</v>
      </c>
      <c r="R48" s="22">
        <f t="shared" ref="R48:R49" si="10">O48+(P48+Q48)/2</f>
        <v>3</v>
      </c>
      <c r="S48" s="21">
        <v>5</v>
      </c>
    </row>
    <row r="49" spans="1:19" x14ac:dyDescent="0.2">
      <c r="A49" s="19" t="s">
        <v>252</v>
      </c>
      <c r="B49" s="20" t="s">
        <v>448</v>
      </c>
      <c r="C49" s="21" t="s">
        <v>31</v>
      </c>
      <c r="D49" s="21" t="s">
        <v>22</v>
      </c>
      <c r="E49" s="21">
        <v>3</v>
      </c>
      <c r="F49" s="21">
        <v>0</v>
      </c>
      <c r="G49" s="21">
        <v>0</v>
      </c>
      <c r="H49" s="22">
        <f t="shared" si="9"/>
        <v>3</v>
      </c>
      <c r="I49" s="21">
        <v>5</v>
      </c>
      <c r="K49" s="19" t="s">
        <v>357</v>
      </c>
      <c r="L49" s="20" t="s">
        <v>450</v>
      </c>
      <c r="M49" s="21" t="s">
        <v>31</v>
      </c>
      <c r="N49" s="21" t="s">
        <v>22</v>
      </c>
      <c r="O49" s="21">
        <v>3</v>
      </c>
      <c r="P49" s="21">
        <v>0</v>
      </c>
      <c r="Q49" s="21">
        <v>0</v>
      </c>
      <c r="R49" s="22">
        <f t="shared" si="10"/>
        <v>3</v>
      </c>
      <c r="S49" s="21">
        <v>5</v>
      </c>
    </row>
    <row r="50" spans="1:19" x14ac:dyDescent="0.2">
      <c r="A50" s="19" t="s">
        <v>355</v>
      </c>
      <c r="B50" s="20" t="s">
        <v>275</v>
      </c>
      <c r="C50" s="21" t="s">
        <v>31</v>
      </c>
      <c r="D50" s="21" t="s">
        <v>22</v>
      </c>
      <c r="E50" s="21">
        <v>3</v>
      </c>
      <c r="F50" s="21">
        <v>0</v>
      </c>
      <c r="G50" s="21">
        <v>0</v>
      </c>
      <c r="H50" s="22">
        <f t="shared" si="9"/>
        <v>3</v>
      </c>
      <c r="I50" s="21">
        <v>4</v>
      </c>
      <c r="K50" s="19" t="s">
        <v>324</v>
      </c>
      <c r="L50" s="20" t="s">
        <v>111</v>
      </c>
      <c r="M50" s="21" t="s">
        <v>31</v>
      </c>
      <c r="N50" s="21" t="s">
        <v>22</v>
      </c>
      <c r="O50" s="21">
        <v>2</v>
      </c>
      <c r="P50" s="21">
        <v>0</v>
      </c>
      <c r="Q50" s="21">
        <v>0</v>
      </c>
      <c r="R50" s="22">
        <f>O50+(P50+Q50)/2</f>
        <v>2</v>
      </c>
      <c r="S50" s="21">
        <v>4</v>
      </c>
    </row>
    <row r="51" spans="1:19" x14ac:dyDescent="0.2">
      <c r="A51" s="19" t="s">
        <v>487</v>
      </c>
      <c r="B51" s="20" t="s">
        <v>112</v>
      </c>
      <c r="C51" s="21" t="s">
        <v>31</v>
      </c>
      <c r="D51" s="21" t="s">
        <v>22</v>
      </c>
      <c r="E51" s="21">
        <v>2</v>
      </c>
      <c r="F51" s="21">
        <v>0</v>
      </c>
      <c r="G51" s="21">
        <v>0</v>
      </c>
      <c r="H51" s="22">
        <f t="shared" si="9"/>
        <v>2</v>
      </c>
      <c r="I51" s="21">
        <v>4</v>
      </c>
      <c r="J51" s="61"/>
      <c r="K51" s="34"/>
      <c r="L51" s="37" t="s">
        <v>114</v>
      </c>
      <c r="M51" s="36" t="s">
        <v>29</v>
      </c>
      <c r="N51" s="36" t="s">
        <v>22</v>
      </c>
      <c r="O51" s="36">
        <v>3</v>
      </c>
      <c r="P51" s="36">
        <v>0</v>
      </c>
      <c r="Q51" s="36">
        <v>0</v>
      </c>
      <c r="R51" s="38">
        <f>O51+(P51+Q51)/2</f>
        <v>3</v>
      </c>
      <c r="S51" s="36">
        <v>4</v>
      </c>
    </row>
    <row r="52" spans="1:19" x14ac:dyDescent="0.2">
      <c r="A52" s="34"/>
      <c r="B52" s="37" t="s">
        <v>113</v>
      </c>
      <c r="C52" s="36" t="s">
        <v>29</v>
      </c>
      <c r="D52" s="36" t="s">
        <v>22</v>
      </c>
      <c r="E52" s="36">
        <v>3</v>
      </c>
      <c r="F52" s="36">
        <v>0</v>
      </c>
      <c r="G52" s="36">
        <v>0</v>
      </c>
      <c r="H52" s="38">
        <f t="shared" ref="H52" si="11">E52+(F52+G52)/2</f>
        <v>3</v>
      </c>
      <c r="I52" s="36">
        <v>4</v>
      </c>
      <c r="K52" s="34"/>
      <c r="L52" s="37" t="s">
        <v>95</v>
      </c>
      <c r="M52" s="36" t="s">
        <v>29</v>
      </c>
      <c r="N52" s="36" t="s">
        <v>22</v>
      </c>
      <c r="O52" s="36">
        <v>3</v>
      </c>
      <c r="P52" s="36">
        <v>0</v>
      </c>
      <c r="Q52" s="36">
        <v>0</v>
      </c>
      <c r="R52" s="38">
        <f>O52+(P52+Q52)/2</f>
        <v>3</v>
      </c>
      <c r="S52" s="36">
        <v>4</v>
      </c>
    </row>
    <row r="53" spans="1:19" x14ac:dyDescent="0.2">
      <c r="A53" s="48"/>
      <c r="B53" s="69" t="s">
        <v>451</v>
      </c>
      <c r="C53" s="49" t="s">
        <v>34</v>
      </c>
      <c r="D53" s="49" t="s">
        <v>20</v>
      </c>
      <c r="E53" s="49">
        <v>2</v>
      </c>
      <c r="F53" s="49">
        <v>0</v>
      </c>
      <c r="G53" s="49">
        <v>0</v>
      </c>
      <c r="H53" s="76">
        <f>E53+(F53+G53)/2</f>
        <v>2</v>
      </c>
      <c r="I53" s="49">
        <v>3</v>
      </c>
      <c r="K53" s="34"/>
      <c r="L53" s="37" t="s">
        <v>472</v>
      </c>
      <c r="M53" s="36" t="s">
        <v>29</v>
      </c>
      <c r="N53" s="36" t="s">
        <v>22</v>
      </c>
      <c r="O53" s="36">
        <v>0</v>
      </c>
      <c r="P53" s="36">
        <v>2</v>
      </c>
      <c r="Q53" s="36">
        <v>0</v>
      </c>
      <c r="R53" s="38">
        <f>O53+(P53+Q53)/2</f>
        <v>1</v>
      </c>
      <c r="S53" s="36">
        <v>8</v>
      </c>
    </row>
    <row r="54" spans="1:19" x14ac:dyDescent="0.2">
      <c r="A54" s="112"/>
      <c r="B54" s="230"/>
      <c r="C54" s="88"/>
      <c r="D54" s="88"/>
      <c r="E54" s="88"/>
      <c r="F54" s="88"/>
      <c r="G54" s="88"/>
      <c r="H54" s="89"/>
      <c r="I54" s="88"/>
      <c r="K54" s="48"/>
      <c r="L54" s="69" t="s">
        <v>452</v>
      </c>
      <c r="M54" s="49" t="s">
        <v>34</v>
      </c>
      <c r="N54" s="49" t="s">
        <v>20</v>
      </c>
      <c r="O54" s="49">
        <v>2</v>
      </c>
      <c r="P54" s="49">
        <v>0</v>
      </c>
      <c r="Q54" s="49">
        <v>0</v>
      </c>
      <c r="R54" s="76">
        <f>O54+(P54+Q54)/2</f>
        <v>2</v>
      </c>
      <c r="S54" s="49">
        <v>3</v>
      </c>
    </row>
    <row r="55" spans="1:19" ht="12" x14ac:dyDescent="0.25">
      <c r="A55" s="101"/>
      <c r="B55" s="51" t="s">
        <v>23</v>
      </c>
      <c r="C55" s="241" t="s">
        <v>23</v>
      </c>
      <c r="D55" s="242"/>
      <c r="E55" s="52">
        <f>SUM(E47:E53)</f>
        <v>19</v>
      </c>
      <c r="F55" s="52">
        <f>SUM(F47:F53)</f>
        <v>0</v>
      </c>
      <c r="G55" s="52">
        <f>SUM(G47:G53)</f>
        <v>0</v>
      </c>
      <c r="H55" s="52">
        <f>E55+(F55+G55)/2</f>
        <v>19</v>
      </c>
      <c r="I55" s="52">
        <f>SUM(I47:I53)</f>
        <v>30</v>
      </c>
      <c r="J55" s="53"/>
      <c r="K55" s="101"/>
      <c r="L55" s="51" t="s">
        <v>23</v>
      </c>
      <c r="M55" s="54"/>
      <c r="N55" s="55"/>
      <c r="O55" s="52">
        <f>SUM(O47:O54)</f>
        <v>19</v>
      </c>
      <c r="P55" s="52">
        <f>SUM(P47:P54)</f>
        <v>2</v>
      </c>
      <c r="Q55" s="52">
        <f>SUM(Q47:Q54)</f>
        <v>0</v>
      </c>
      <c r="R55" s="52">
        <v>19</v>
      </c>
      <c r="S55" s="52">
        <v>30</v>
      </c>
    </row>
    <row r="56" spans="1:19" ht="12" x14ac:dyDescent="0.25">
      <c r="A56" s="21"/>
      <c r="B56" s="33" t="s">
        <v>33</v>
      </c>
      <c r="C56" s="21"/>
      <c r="D56" s="20"/>
      <c r="E56" s="21"/>
      <c r="F56" s="21"/>
      <c r="G56" s="21"/>
      <c r="H56" s="21"/>
      <c r="I56" s="31">
        <f>SUMIF(D47:D53,"=UE",I47:I53)</f>
        <v>3</v>
      </c>
      <c r="J56" s="56"/>
      <c r="K56" s="21"/>
      <c r="L56" s="33" t="s">
        <v>33</v>
      </c>
      <c r="M56" s="21"/>
      <c r="N56" s="20"/>
      <c r="O56" s="20"/>
      <c r="P56" s="20"/>
      <c r="Q56" s="20"/>
      <c r="R56" s="20"/>
      <c r="S56" s="31">
        <f>SUMIF(N47:N54,"=UE",S47:S54)</f>
        <v>3</v>
      </c>
    </row>
    <row r="57" spans="1:19" ht="12" x14ac:dyDescent="0.25">
      <c r="A57" s="36"/>
      <c r="B57" s="35" t="s">
        <v>32</v>
      </c>
      <c r="C57" s="36"/>
      <c r="D57" s="37"/>
      <c r="E57" s="38"/>
      <c r="F57" s="38"/>
      <c r="G57" s="38"/>
      <c r="H57" s="38"/>
      <c r="I57" s="39">
        <f>SUMIF(C47:C53,"=S",I47:I53)</f>
        <v>4</v>
      </c>
      <c r="K57" s="36"/>
      <c r="L57" s="35" t="s">
        <v>32</v>
      </c>
      <c r="M57" s="36"/>
      <c r="N57" s="37"/>
      <c r="O57" s="38"/>
      <c r="P57" s="38"/>
      <c r="Q57" s="38"/>
      <c r="R57" s="38"/>
      <c r="S57" s="39">
        <v>8</v>
      </c>
    </row>
    <row r="58" spans="1:19" ht="12" x14ac:dyDescent="0.25">
      <c r="A58" s="49"/>
      <c r="B58" s="57" t="s">
        <v>35</v>
      </c>
      <c r="C58" s="49"/>
      <c r="D58" s="69"/>
      <c r="E58" s="76"/>
      <c r="F58" s="76"/>
      <c r="G58" s="76"/>
      <c r="H58" s="76"/>
      <c r="I58" s="77">
        <f>SUMIF(C47:C53,"=ÜS",I47:I53)</f>
        <v>3</v>
      </c>
      <c r="K58" s="49"/>
      <c r="L58" s="57" t="s">
        <v>35</v>
      </c>
      <c r="M58" s="49"/>
      <c r="N58" s="69"/>
      <c r="O58" s="76"/>
      <c r="P58" s="76"/>
      <c r="Q58" s="76"/>
      <c r="R58" s="76"/>
      <c r="S58" s="77">
        <f>SUMIF(M47:M54,"=ÜS",S47:S54)</f>
        <v>3</v>
      </c>
    </row>
    <row r="59" spans="1:19" s="95" customFormat="1" ht="9.9" customHeight="1" x14ac:dyDescent="0.25">
      <c r="A59" s="42"/>
      <c r="B59" s="41"/>
      <c r="C59" s="42"/>
      <c r="D59" s="43"/>
      <c r="E59" s="42"/>
      <c r="F59" s="42"/>
      <c r="G59" s="42"/>
      <c r="H59" s="42"/>
      <c r="I59" s="58"/>
      <c r="J59" s="43"/>
      <c r="K59" s="42"/>
      <c r="L59" s="41"/>
      <c r="M59" s="42"/>
      <c r="N59" s="43"/>
      <c r="O59" s="43"/>
      <c r="P59" s="43"/>
      <c r="Q59" s="43"/>
      <c r="R59" s="43"/>
      <c r="S59" s="58"/>
    </row>
    <row r="60" spans="1:19" ht="12" x14ac:dyDescent="0.25">
      <c r="A60" s="243" t="s">
        <v>17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</row>
    <row r="61" spans="1:19" ht="9.9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" x14ac:dyDescent="0.25">
      <c r="A62" s="240" t="s">
        <v>18</v>
      </c>
      <c r="B62" s="240"/>
      <c r="C62" s="240"/>
      <c r="D62" s="240"/>
      <c r="E62" s="240"/>
      <c r="F62" s="240"/>
      <c r="G62" s="240"/>
      <c r="H62" s="240"/>
      <c r="I62" s="240"/>
      <c r="J62" s="12"/>
      <c r="K62" s="240" t="s">
        <v>19</v>
      </c>
      <c r="L62" s="240"/>
      <c r="M62" s="240"/>
      <c r="N62" s="240"/>
      <c r="O62" s="240"/>
      <c r="P62" s="240"/>
      <c r="Q62" s="240"/>
      <c r="R62" s="240"/>
      <c r="S62" s="240"/>
    </row>
    <row r="63" spans="1:19" ht="33" customHeight="1" x14ac:dyDescent="0.2">
      <c r="A63" s="15" t="s">
        <v>28</v>
      </c>
      <c r="B63" s="14" t="s">
        <v>24</v>
      </c>
      <c r="C63" s="15" t="s">
        <v>25</v>
      </c>
      <c r="D63" s="16" t="s">
        <v>21</v>
      </c>
      <c r="E63" s="15" t="s">
        <v>6</v>
      </c>
      <c r="F63" s="15" t="s">
        <v>7</v>
      </c>
      <c r="G63" s="15" t="s">
        <v>8</v>
      </c>
      <c r="H63" s="47" t="s">
        <v>9</v>
      </c>
      <c r="I63" s="15" t="s">
        <v>10</v>
      </c>
      <c r="J63" s="18"/>
      <c r="K63" s="15" t="s">
        <v>28</v>
      </c>
      <c r="L63" s="14" t="s">
        <v>24</v>
      </c>
      <c r="M63" s="15" t="s">
        <v>25</v>
      </c>
      <c r="N63" s="16" t="s">
        <v>21</v>
      </c>
      <c r="O63" s="15" t="s">
        <v>6</v>
      </c>
      <c r="P63" s="15" t="s">
        <v>7</v>
      </c>
      <c r="Q63" s="15" t="s">
        <v>8</v>
      </c>
      <c r="R63" s="47" t="s">
        <v>9</v>
      </c>
      <c r="S63" s="15" t="s">
        <v>10</v>
      </c>
    </row>
    <row r="64" spans="1:19" x14ac:dyDescent="0.2">
      <c r="A64" s="19" t="s">
        <v>358</v>
      </c>
      <c r="B64" s="20" t="s">
        <v>276</v>
      </c>
      <c r="C64" s="21" t="s">
        <v>31</v>
      </c>
      <c r="D64" s="21" t="s">
        <v>22</v>
      </c>
      <c r="E64" s="21">
        <v>3</v>
      </c>
      <c r="F64" s="21">
        <v>0</v>
      </c>
      <c r="G64" s="21">
        <v>0</v>
      </c>
      <c r="H64" s="22">
        <f>E64+(F64+G64)/2</f>
        <v>3</v>
      </c>
      <c r="I64" s="21">
        <v>7</v>
      </c>
      <c r="K64" s="19" t="s">
        <v>361</v>
      </c>
      <c r="L64" s="20" t="s">
        <v>277</v>
      </c>
      <c r="M64" s="21" t="s">
        <v>31</v>
      </c>
      <c r="N64" s="21" t="s">
        <v>22</v>
      </c>
      <c r="O64" s="21">
        <v>3</v>
      </c>
      <c r="P64" s="21">
        <v>0</v>
      </c>
      <c r="Q64" s="21">
        <v>0</v>
      </c>
      <c r="R64" s="22">
        <f>O64+(P64+Q64)/2</f>
        <v>3</v>
      </c>
      <c r="S64" s="21">
        <v>8</v>
      </c>
    </row>
    <row r="65" spans="1:19" x14ac:dyDescent="0.2">
      <c r="A65" s="19" t="s">
        <v>359</v>
      </c>
      <c r="B65" s="20" t="s">
        <v>278</v>
      </c>
      <c r="C65" s="21" t="s">
        <v>31</v>
      </c>
      <c r="D65" s="21" t="s">
        <v>22</v>
      </c>
      <c r="E65" s="21">
        <v>3</v>
      </c>
      <c r="F65" s="21">
        <v>0</v>
      </c>
      <c r="G65" s="21">
        <v>0</v>
      </c>
      <c r="H65" s="22">
        <f t="shared" ref="H65:H66" si="12">E65+(F65+G65)/2</f>
        <v>3</v>
      </c>
      <c r="I65" s="21">
        <v>6</v>
      </c>
      <c r="K65" s="19" t="s">
        <v>362</v>
      </c>
      <c r="L65" s="27" t="s">
        <v>279</v>
      </c>
      <c r="M65" s="21" t="s">
        <v>31</v>
      </c>
      <c r="N65" s="21" t="s">
        <v>22</v>
      </c>
      <c r="O65" s="21">
        <v>3</v>
      </c>
      <c r="P65" s="21">
        <v>0</v>
      </c>
      <c r="Q65" s="21">
        <v>0</v>
      </c>
      <c r="R65" s="22">
        <f t="shared" ref="R65:R68" si="13">O65+(P65+Q65)/2</f>
        <v>3</v>
      </c>
      <c r="S65" s="21">
        <v>7</v>
      </c>
    </row>
    <row r="66" spans="1:19" x14ac:dyDescent="0.2">
      <c r="A66" s="19" t="s">
        <v>360</v>
      </c>
      <c r="B66" s="20" t="s">
        <v>280</v>
      </c>
      <c r="C66" s="21" t="s">
        <v>31</v>
      </c>
      <c r="D66" s="21" t="s">
        <v>22</v>
      </c>
      <c r="E66" s="21">
        <v>3</v>
      </c>
      <c r="F66" s="21">
        <v>0</v>
      </c>
      <c r="G66" s="21">
        <v>0</v>
      </c>
      <c r="H66" s="22">
        <f t="shared" si="12"/>
        <v>3</v>
      </c>
      <c r="I66" s="21">
        <v>6</v>
      </c>
      <c r="K66" s="19" t="s">
        <v>363</v>
      </c>
      <c r="L66" s="27" t="s">
        <v>281</v>
      </c>
      <c r="M66" s="21" t="s">
        <v>31</v>
      </c>
      <c r="N66" s="21" t="s">
        <v>22</v>
      </c>
      <c r="O66" s="21">
        <v>3</v>
      </c>
      <c r="P66" s="21">
        <v>0</v>
      </c>
      <c r="Q66" s="21">
        <v>0</v>
      </c>
      <c r="R66" s="22">
        <f t="shared" si="13"/>
        <v>3</v>
      </c>
      <c r="S66" s="21">
        <v>7</v>
      </c>
    </row>
    <row r="67" spans="1:19" x14ac:dyDescent="0.2">
      <c r="A67" s="34"/>
      <c r="B67" s="37" t="s">
        <v>87</v>
      </c>
      <c r="C67" s="36" t="s">
        <v>29</v>
      </c>
      <c r="D67" s="36" t="s">
        <v>22</v>
      </c>
      <c r="E67" s="36">
        <v>3</v>
      </c>
      <c r="F67" s="36">
        <v>0</v>
      </c>
      <c r="G67" s="36">
        <v>0</v>
      </c>
      <c r="H67" s="38">
        <f t="shared" ref="H67:H68" si="14">E67+(F67+G67)/2</f>
        <v>3</v>
      </c>
      <c r="I67" s="36">
        <v>4</v>
      </c>
      <c r="K67" s="34"/>
      <c r="L67" s="37" t="s">
        <v>88</v>
      </c>
      <c r="M67" s="36" t="s">
        <v>29</v>
      </c>
      <c r="N67" s="36" t="s">
        <v>22</v>
      </c>
      <c r="O67" s="36">
        <v>3</v>
      </c>
      <c r="P67" s="36">
        <v>0</v>
      </c>
      <c r="Q67" s="36">
        <v>0</v>
      </c>
      <c r="R67" s="38">
        <f t="shared" ref="R67" si="15">O67+(P67+Q67)/2</f>
        <v>3</v>
      </c>
      <c r="S67" s="36">
        <v>4</v>
      </c>
    </row>
    <row r="68" spans="1:19" x14ac:dyDescent="0.2">
      <c r="A68" s="34"/>
      <c r="B68" s="37" t="s">
        <v>96</v>
      </c>
      <c r="C68" s="36" t="s">
        <v>29</v>
      </c>
      <c r="D68" s="36" t="s">
        <v>22</v>
      </c>
      <c r="E68" s="36">
        <v>3</v>
      </c>
      <c r="F68" s="36">
        <v>0</v>
      </c>
      <c r="G68" s="36">
        <v>0</v>
      </c>
      <c r="H68" s="38">
        <f t="shared" si="14"/>
        <v>3</v>
      </c>
      <c r="I68" s="36">
        <v>4</v>
      </c>
      <c r="K68" s="34"/>
      <c r="L68" s="37" t="s">
        <v>97</v>
      </c>
      <c r="M68" s="36" t="s">
        <v>29</v>
      </c>
      <c r="N68" s="36" t="s">
        <v>22</v>
      </c>
      <c r="O68" s="36">
        <v>3</v>
      </c>
      <c r="P68" s="36">
        <v>0</v>
      </c>
      <c r="Q68" s="36">
        <v>0</v>
      </c>
      <c r="R68" s="38">
        <f t="shared" si="13"/>
        <v>3</v>
      </c>
      <c r="S68" s="36">
        <v>4</v>
      </c>
    </row>
    <row r="69" spans="1:19" x14ac:dyDescent="0.2">
      <c r="A69" s="48"/>
      <c r="B69" s="69" t="s">
        <v>455</v>
      </c>
      <c r="C69" s="49" t="s">
        <v>34</v>
      </c>
      <c r="D69" s="49" t="s">
        <v>20</v>
      </c>
      <c r="E69" s="49">
        <v>2</v>
      </c>
      <c r="F69" s="49">
        <v>0</v>
      </c>
      <c r="G69" s="49">
        <v>0</v>
      </c>
      <c r="H69" s="76">
        <f>E69+(F69+G69)/2</f>
        <v>2</v>
      </c>
      <c r="I69" s="49">
        <v>3</v>
      </c>
      <c r="K69" s="34"/>
      <c r="L69" s="37"/>
      <c r="M69" s="36"/>
      <c r="N69" s="36"/>
      <c r="O69" s="36"/>
      <c r="P69" s="36"/>
      <c r="Q69" s="36"/>
      <c r="R69" s="38"/>
      <c r="S69" s="36"/>
    </row>
    <row r="70" spans="1:19" ht="12" x14ac:dyDescent="0.25">
      <c r="A70" s="101"/>
      <c r="B70" s="51" t="s">
        <v>23</v>
      </c>
      <c r="C70" s="241"/>
      <c r="D70" s="242"/>
      <c r="E70" s="52">
        <f>SUM(E64:E69)</f>
        <v>17</v>
      </c>
      <c r="F70" s="52">
        <f>SUM(F64:F69)</f>
        <v>0</v>
      </c>
      <c r="G70" s="52">
        <f>SUM(G64:G69)</f>
        <v>0</v>
      </c>
      <c r="H70" s="52">
        <f>E70+(F70+G70)/2</f>
        <v>17</v>
      </c>
      <c r="I70" s="52">
        <f>SUM(I64:I69)</f>
        <v>30</v>
      </c>
      <c r="J70" s="53"/>
      <c r="K70" s="101"/>
      <c r="L70" s="51" t="s">
        <v>23</v>
      </c>
      <c r="M70" s="54"/>
      <c r="N70" s="55"/>
      <c r="O70" s="52">
        <f>SUM(O64:O69)</f>
        <v>15</v>
      </c>
      <c r="P70" s="52">
        <f>SUM(P64:P69)</f>
        <v>0</v>
      </c>
      <c r="Q70" s="52">
        <f>SUM(Q64:Q69)</f>
        <v>0</v>
      </c>
      <c r="R70" s="52">
        <f>O70+(P70+Q70)/2</f>
        <v>15</v>
      </c>
      <c r="S70" s="52">
        <f>SUM(S64:S69)</f>
        <v>30</v>
      </c>
    </row>
    <row r="71" spans="1:19" ht="12" x14ac:dyDescent="0.25">
      <c r="A71" s="21"/>
      <c r="B71" s="33" t="s">
        <v>33</v>
      </c>
      <c r="C71" s="21"/>
      <c r="D71" s="20"/>
      <c r="E71" s="21"/>
      <c r="F71" s="21"/>
      <c r="G71" s="21"/>
      <c r="H71" s="21"/>
      <c r="I71" s="31">
        <f>SUMIF(D64:D69,"=UE",I64:I69)</f>
        <v>3</v>
      </c>
      <c r="J71" s="56"/>
      <c r="K71" s="21"/>
      <c r="L71" s="33" t="s">
        <v>33</v>
      </c>
      <c r="M71" s="21"/>
      <c r="N71" s="20"/>
      <c r="O71" s="20"/>
      <c r="P71" s="20"/>
      <c r="Q71" s="20"/>
      <c r="R71" s="20"/>
      <c r="S71" s="31">
        <f>SUMIF(N64:N69,"=UE",S64:S69)</f>
        <v>0</v>
      </c>
    </row>
    <row r="72" spans="1:19" ht="12" x14ac:dyDescent="0.25">
      <c r="A72" s="36"/>
      <c r="B72" s="35" t="s">
        <v>32</v>
      </c>
      <c r="C72" s="36"/>
      <c r="D72" s="37"/>
      <c r="E72" s="38"/>
      <c r="F72" s="38"/>
      <c r="G72" s="38"/>
      <c r="H72" s="38"/>
      <c r="I72" s="39">
        <f>SUMIF(C64:C69,"=S",I64:I69)</f>
        <v>8</v>
      </c>
      <c r="K72" s="36"/>
      <c r="L72" s="35" t="s">
        <v>32</v>
      </c>
      <c r="M72" s="36"/>
      <c r="N72" s="37"/>
      <c r="O72" s="38"/>
      <c r="P72" s="38"/>
      <c r="Q72" s="38"/>
      <c r="R72" s="38"/>
      <c r="S72" s="39">
        <f>SUMIF(M64:M69,"=S",S64:S69)</f>
        <v>8</v>
      </c>
    </row>
    <row r="73" spans="1:19" ht="12" x14ac:dyDescent="0.25">
      <c r="A73" s="49"/>
      <c r="B73" s="57" t="s">
        <v>35</v>
      </c>
      <c r="C73" s="49"/>
      <c r="D73" s="69"/>
      <c r="E73" s="76"/>
      <c r="F73" s="76"/>
      <c r="G73" s="76"/>
      <c r="H73" s="76"/>
      <c r="I73" s="77">
        <f>SUMIF(C64:C69,"=ÜS",I64:I69)</f>
        <v>3</v>
      </c>
      <c r="K73" s="49"/>
      <c r="L73" s="57" t="s">
        <v>35</v>
      </c>
      <c r="M73" s="49"/>
      <c r="N73" s="69"/>
      <c r="O73" s="76"/>
      <c r="P73" s="76"/>
      <c r="Q73" s="76"/>
      <c r="R73" s="76"/>
      <c r="S73" s="77">
        <f>SUMIF(M64:M69,"=ÜS",S64:S69)</f>
        <v>0</v>
      </c>
    </row>
    <row r="75" spans="1:19" ht="14.4" customHeight="1" x14ac:dyDescent="0.2">
      <c r="A75" s="254" t="s">
        <v>471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</row>
    <row r="76" spans="1:19" ht="11.4" customHeight="1" x14ac:dyDescent="0.2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</row>
  </sheetData>
  <mergeCells count="27">
    <mergeCell ref="A75:S76"/>
    <mergeCell ref="A62:I62"/>
    <mergeCell ref="K62:S62"/>
    <mergeCell ref="C70:D70"/>
    <mergeCell ref="A45:I45"/>
    <mergeCell ref="K45:S45"/>
    <mergeCell ref="D6:J6"/>
    <mergeCell ref="L6:Q6"/>
    <mergeCell ref="R6:S6"/>
    <mergeCell ref="A8:S8"/>
    <mergeCell ref="A60:S60"/>
    <mergeCell ref="C38:D38"/>
    <mergeCell ref="A43:S43"/>
    <mergeCell ref="C55:D55"/>
    <mergeCell ref="A10:I10"/>
    <mergeCell ref="K10:S10"/>
    <mergeCell ref="A25:S25"/>
    <mergeCell ref="A27:I27"/>
    <mergeCell ref="K27:S27"/>
    <mergeCell ref="A6:B6"/>
    <mergeCell ref="A1:S1"/>
    <mergeCell ref="A2:S2"/>
    <mergeCell ref="A3:S3"/>
    <mergeCell ref="A5:D5"/>
    <mergeCell ref="E5:F5"/>
    <mergeCell ref="G5:H5"/>
    <mergeCell ref="J5:S5"/>
  </mergeCells>
  <dataValidations count="7">
    <dataValidation type="list" allowBlank="1" showInputMessage="1" showErrorMessage="1" sqref="C32 C12:C16">
      <formula1>$U$12:$U$17</formula1>
    </dataValidation>
    <dataValidation type="list" allowBlank="1" showInputMessage="1" showErrorMessage="1" sqref="D32 D69 D12:D16 D53:D54 N54 D35:D36">
      <formula1>$V$11:$V$15</formula1>
    </dataValidation>
    <dataValidation type="list" allowBlank="1" showInputMessage="1" showErrorMessage="1" sqref="C29:C31 C64:C69 M12:M16 C52:C54 M64:M69 M29:M36 C33:C37 C47:C50 M51:M54 M47:M49">
      <formula1>$U$12:$U$16</formula1>
    </dataValidation>
    <dataValidation type="list" allowBlank="1" showInputMessage="1" showErrorMessage="1" sqref="D29:D31 D37 D64:D68 N64:N69 D52 N29:N36 D33:D34 N12:N16 D47:D50 N51:N53 N47:N49">
      <formula1>$V$12:$V$15</formula1>
    </dataValidation>
    <dataValidation type="list" allowBlank="1" showInputMessage="1" showErrorMessage="1" sqref="C17:D19 M17:N19">
      <formula1>#REF!</formula1>
    </dataValidation>
    <dataValidation type="list" allowBlank="1" showInputMessage="1" showErrorMessage="1" sqref="N50 D51">
      <formula1>$V$9:$V$12</formula1>
    </dataValidation>
    <dataValidation type="list" allowBlank="1" showInputMessage="1" showErrorMessage="1" sqref="M50 C51">
      <formula1>$U$9:$U$13</formula1>
    </dataValidation>
  </dataValidations>
  <printOptions verticalCentered="1"/>
  <pageMargins left="0" right="0" top="0" bottom="0" header="0" footer="0"/>
  <pageSetup paperSize="9" scale="6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4"/>
  <sheetViews>
    <sheetView zoomScaleNormal="100" workbookViewId="0">
      <selection activeCell="A2" sqref="A2:S2"/>
    </sheetView>
  </sheetViews>
  <sheetFormatPr defaultColWidth="9.109375" defaultRowHeight="11.4" x14ac:dyDescent="0.2"/>
  <cols>
    <col min="1" max="1" width="7.5546875" style="61" customWidth="1"/>
    <col min="2" max="2" width="32.5546875" style="3" customWidth="1"/>
    <col min="3" max="3" width="4.5546875" style="74" customWidth="1"/>
    <col min="4" max="4" width="6.5546875" style="3" customWidth="1"/>
    <col min="5" max="8" width="3.5546875" style="74" customWidth="1"/>
    <col min="9" max="9" width="5.5546875" style="74" customWidth="1"/>
    <col min="10" max="10" width="2.5546875" style="3" customWidth="1"/>
    <col min="11" max="11" width="7.44140625" style="61" customWidth="1"/>
    <col min="12" max="12" width="30.5546875" style="3" customWidth="1"/>
    <col min="13" max="13" width="4.5546875" style="74" customWidth="1"/>
    <col min="14" max="14" width="6.5546875" style="3" customWidth="1"/>
    <col min="15" max="18" width="3.5546875" style="3" customWidth="1"/>
    <col min="19" max="19" width="5.5546875" style="3" customWidth="1"/>
    <col min="20" max="21" width="9.109375" style="87"/>
    <col min="22" max="22" width="28.88671875" style="87" customWidth="1"/>
    <col min="23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195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81"/>
      <c r="B4" s="5"/>
      <c r="C4" s="5"/>
      <c r="D4" s="5"/>
      <c r="E4" s="5"/>
      <c r="F4" s="5"/>
      <c r="G4" s="5"/>
      <c r="H4" s="5"/>
      <c r="I4" s="5"/>
      <c r="J4" s="5"/>
      <c r="K4" s="81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45" t="s">
        <v>1</v>
      </c>
      <c r="B5" s="246"/>
      <c r="C5" s="246"/>
      <c r="D5" s="246"/>
      <c r="E5" s="247">
        <f>H18+R18+H35+R35+H52+R52+H68+R68</f>
        <v>159</v>
      </c>
      <c r="F5" s="247"/>
      <c r="G5" s="253" t="s">
        <v>2</v>
      </c>
      <c r="H5" s="253"/>
      <c r="I5" s="6">
        <f>I18+S18+I35+S35+I52+S52+I68+S68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19" ht="12" x14ac:dyDescent="0.25">
      <c r="A6" s="238" t="s">
        <v>38</v>
      </c>
      <c r="B6" s="239"/>
      <c r="C6" s="8">
        <f>I21+S21+I38+S38+I55+S55+I71+S71</f>
        <v>15</v>
      </c>
      <c r="D6" s="239" t="s">
        <v>37</v>
      </c>
      <c r="E6" s="239"/>
      <c r="F6" s="239"/>
      <c r="G6" s="239"/>
      <c r="H6" s="239"/>
      <c r="I6" s="239"/>
      <c r="J6" s="239"/>
      <c r="K6" s="231">
        <f>((I20+S20+I37+S37+I21+S21+I38+S38+I54+I55+S54+S55+I70+I71+S70+S71)/I5*100)</f>
        <v>27.916666666666668</v>
      </c>
      <c r="L6" s="239" t="s">
        <v>36</v>
      </c>
      <c r="M6" s="239"/>
      <c r="N6" s="239"/>
      <c r="O6" s="239"/>
      <c r="P6" s="239"/>
      <c r="Q6" s="239"/>
      <c r="R6" s="251">
        <f>((I19+S19+I36+S36+I53+S53+I69+S69)/I5)*100</f>
        <v>9.5833333333333339</v>
      </c>
      <c r="S6" s="252"/>
    </row>
    <row r="7" spans="1:19" ht="9.9" customHeight="1" x14ac:dyDescent="0.25">
      <c r="A7" s="82"/>
      <c r="B7" s="9"/>
      <c r="C7" s="10"/>
      <c r="D7" s="9"/>
      <c r="E7" s="9"/>
      <c r="F7" s="9"/>
      <c r="G7" s="9"/>
      <c r="H7" s="9"/>
      <c r="I7" s="9"/>
      <c r="J7" s="9"/>
      <c r="K7" s="86"/>
      <c r="L7" s="9"/>
      <c r="M7" s="9"/>
      <c r="N7" s="9"/>
      <c r="O7" s="9"/>
      <c r="P7" s="9"/>
      <c r="Q7" s="9"/>
      <c r="R7" s="11"/>
      <c r="S7" s="11"/>
    </row>
    <row r="8" spans="1:19" ht="12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19" ht="12" x14ac:dyDescent="0.25">
      <c r="A9" s="255" t="s">
        <v>4</v>
      </c>
      <c r="B9" s="255"/>
      <c r="C9" s="255"/>
      <c r="D9" s="255"/>
      <c r="E9" s="255"/>
      <c r="F9" s="255"/>
      <c r="G9" s="255"/>
      <c r="H9" s="255"/>
      <c r="I9" s="255"/>
      <c r="J9" s="12"/>
      <c r="K9" s="255" t="s">
        <v>5</v>
      </c>
      <c r="L9" s="255"/>
      <c r="M9" s="255"/>
      <c r="N9" s="255"/>
      <c r="O9" s="255"/>
      <c r="P9" s="255"/>
      <c r="Q9" s="255"/>
      <c r="R9" s="255"/>
      <c r="S9" s="255"/>
    </row>
    <row r="10" spans="1:19" ht="24" x14ac:dyDescent="0.2">
      <c r="A10" s="14" t="s">
        <v>28</v>
      </c>
      <c r="B10" s="14" t="s">
        <v>24</v>
      </c>
      <c r="C10" s="15" t="s">
        <v>25</v>
      </c>
      <c r="D10" s="16" t="s">
        <v>21</v>
      </c>
      <c r="E10" s="15" t="s">
        <v>6</v>
      </c>
      <c r="F10" s="15" t="s">
        <v>7</v>
      </c>
      <c r="G10" s="15" t="s">
        <v>8</v>
      </c>
      <c r="H10" s="17" t="s">
        <v>9</v>
      </c>
      <c r="I10" s="15" t="s">
        <v>10</v>
      </c>
      <c r="J10" s="14"/>
      <c r="K10" s="14" t="s">
        <v>28</v>
      </c>
      <c r="L10" s="14" t="s">
        <v>24</v>
      </c>
      <c r="M10" s="15" t="s">
        <v>25</v>
      </c>
      <c r="N10" s="16" t="s">
        <v>21</v>
      </c>
      <c r="O10" s="15" t="s">
        <v>6</v>
      </c>
      <c r="P10" s="15" t="s">
        <v>7</v>
      </c>
      <c r="Q10" s="15" t="s">
        <v>8</v>
      </c>
      <c r="R10" s="17" t="s">
        <v>9</v>
      </c>
      <c r="S10" s="15" t="s">
        <v>10</v>
      </c>
    </row>
    <row r="11" spans="1:19" x14ac:dyDescent="0.2">
      <c r="A11" s="132" t="s">
        <v>341</v>
      </c>
      <c r="B11" s="121" t="s">
        <v>44</v>
      </c>
      <c r="C11" s="21" t="s">
        <v>31</v>
      </c>
      <c r="D11" s="122" t="s">
        <v>22</v>
      </c>
      <c r="E11" s="123">
        <v>3</v>
      </c>
      <c r="F11" s="123">
        <v>0</v>
      </c>
      <c r="G11" s="21">
        <v>0</v>
      </c>
      <c r="H11" s="124">
        <v>3</v>
      </c>
      <c r="I11" s="88">
        <v>8</v>
      </c>
      <c r="J11" s="20"/>
      <c r="K11" s="132" t="s">
        <v>169</v>
      </c>
      <c r="L11" s="121" t="s">
        <v>59</v>
      </c>
      <c r="M11" s="21" t="s">
        <v>31</v>
      </c>
      <c r="N11" s="62" t="s">
        <v>22</v>
      </c>
      <c r="O11" s="123">
        <v>3</v>
      </c>
      <c r="P11" s="123">
        <v>0</v>
      </c>
      <c r="Q11" s="123">
        <v>0</v>
      </c>
      <c r="R11" s="124">
        <v>3</v>
      </c>
      <c r="S11" s="123">
        <v>6</v>
      </c>
    </row>
    <row r="12" spans="1:19" x14ac:dyDescent="0.2">
      <c r="A12" s="132" t="s">
        <v>369</v>
      </c>
      <c r="B12" s="121" t="s">
        <v>42</v>
      </c>
      <c r="C12" s="21" t="s">
        <v>31</v>
      </c>
      <c r="D12" s="122" t="s">
        <v>22</v>
      </c>
      <c r="E12" s="123">
        <v>3</v>
      </c>
      <c r="F12" s="123">
        <v>0</v>
      </c>
      <c r="G12" s="21">
        <v>0</v>
      </c>
      <c r="H12" s="124">
        <v>3</v>
      </c>
      <c r="I12" s="88">
        <v>8</v>
      </c>
      <c r="J12" s="20"/>
      <c r="K12" s="132" t="s">
        <v>371</v>
      </c>
      <c r="L12" s="121" t="s">
        <v>53</v>
      </c>
      <c r="M12" s="21" t="s">
        <v>31</v>
      </c>
      <c r="N12" s="62" t="s">
        <v>22</v>
      </c>
      <c r="O12" s="123">
        <v>3</v>
      </c>
      <c r="P12" s="123">
        <v>0</v>
      </c>
      <c r="Q12" s="123">
        <v>0</v>
      </c>
      <c r="R12" s="124">
        <v>3</v>
      </c>
      <c r="S12" s="123">
        <v>6</v>
      </c>
    </row>
    <row r="13" spans="1:19" x14ac:dyDescent="0.2">
      <c r="A13" s="132" t="s">
        <v>370</v>
      </c>
      <c r="B13" s="121" t="s">
        <v>43</v>
      </c>
      <c r="C13" s="21" t="s">
        <v>31</v>
      </c>
      <c r="D13" s="88" t="s">
        <v>20</v>
      </c>
      <c r="E13" s="123">
        <v>3</v>
      </c>
      <c r="F13" s="123">
        <v>0</v>
      </c>
      <c r="G13" s="21">
        <v>0</v>
      </c>
      <c r="H13" s="124">
        <v>3</v>
      </c>
      <c r="I13" s="88">
        <v>4</v>
      </c>
      <c r="J13" s="20"/>
      <c r="K13" s="132" t="s">
        <v>170</v>
      </c>
      <c r="L13" s="121" t="s">
        <v>51</v>
      </c>
      <c r="M13" s="21" t="s">
        <v>31</v>
      </c>
      <c r="N13" s="62" t="s">
        <v>22</v>
      </c>
      <c r="O13" s="123">
        <v>3</v>
      </c>
      <c r="P13" s="123">
        <v>0</v>
      </c>
      <c r="Q13" s="123">
        <v>0</v>
      </c>
      <c r="R13" s="124">
        <v>3</v>
      </c>
      <c r="S13" s="123">
        <v>6</v>
      </c>
    </row>
    <row r="14" spans="1:19" x14ac:dyDescent="0.2">
      <c r="A14" s="132" t="s">
        <v>171</v>
      </c>
      <c r="B14" s="121" t="s">
        <v>46</v>
      </c>
      <c r="C14" s="21" t="s">
        <v>31</v>
      </c>
      <c r="D14" s="122" t="s">
        <v>22</v>
      </c>
      <c r="E14" s="123">
        <v>3</v>
      </c>
      <c r="F14" s="123">
        <v>0</v>
      </c>
      <c r="G14" s="21">
        <v>0</v>
      </c>
      <c r="H14" s="124">
        <v>3</v>
      </c>
      <c r="I14" s="88">
        <v>3</v>
      </c>
      <c r="J14" s="20"/>
      <c r="K14" s="132" t="s">
        <v>372</v>
      </c>
      <c r="L14" s="121" t="s">
        <v>224</v>
      </c>
      <c r="M14" s="21" t="s">
        <v>31</v>
      </c>
      <c r="N14" s="62" t="s">
        <v>22</v>
      </c>
      <c r="O14" s="123">
        <v>3</v>
      </c>
      <c r="P14" s="123">
        <v>0</v>
      </c>
      <c r="Q14" s="123">
        <v>0</v>
      </c>
      <c r="R14" s="124">
        <v>3</v>
      </c>
      <c r="S14" s="123">
        <v>5</v>
      </c>
    </row>
    <row r="15" spans="1:19" ht="13.2" x14ac:dyDescent="0.25">
      <c r="A15" s="2" t="s">
        <v>459</v>
      </c>
      <c r="B15" s="1" t="s">
        <v>460</v>
      </c>
      <c r="C15" s="21" t="s">
        <v>31</v>
      </c>
      <c r="D15" s="21" t="s">
        <v>22</v>
      </c>
      <c r="E15" s="21">
        <v>4</v>
      </c>
      <c r="F15" s="21">
        <v>0</v>
      </c>
      <c r="G15" s="21">
        <v>0</v>
      </c>
      <c r="H15" s="21">
        <v>4</v>
      </c>
      <c r="I15" s="21">
        <v>5</v>
      </c>
      <c r="K15" s="2" t="s">
        <v>461</v>
      </c>
      <c r="L15" s="1" t="s">
        <v>462</v>
      </c>
      <c r="M15" s="28" t="s">
        <v>31</v>
      </c>
      <c r="N15" s="28" t="s">
        <v>22</v>
      </c>
      <c r="O15" s="28">
        <v>4</v>
      </c>
      <c r="P15" s="28">
        <v>0</v>
      </c>
      <c r="Q15" s="28">
        <v>0</v>
      </c>
      <c r="R15" s="28">
        <v>4</v>
      </c>
      <c r="S15" s="28">
        <v>5</v>
      </c>
    </row>
    <row r="16" spans="1:19" x14ac:dyDescent="0.2">
      <c r="A16" s="83" t="s">
        <v>458</v>
      </c>
      <c r="B16" s="23" t="s">
        <v>47</v>
      </c>
      <c r="C16" s="24" t="s">
        <v>31</v>
      </c>
      <c r="D16" s="24" t="s">
        <v>20</v>
      </c>
      <c r="E16" s="24">
        <v>2</v>
      </c>
      <c r="F16" s="24">
        <v>0</v>
      </c>
      <c r="G16" s="24">
        <v>0</v>
      </c>
      <c r="H16" s="25">
        <v>2</v>
      </c>
      <c r="I16" s="24">
        <v>1</v>
      </c>
      <c r="J16" s="53"/>
      <c r="K16" s="83" t="s">
        <v>463</v>
      </c>
      <c r="L16" s="23" t="s">
        <v>60</v>
      </c>
      <c r="M16" s="24" t="s">
        <v>31</v>
      </c>
      <c r="N16" s="24" t="s">
        <v>20</v>
      </c>
      <c r="O16" s="24">
        <v>2</v>
      </c>
      <c r="P16" s="24">
        <v>0</v>
      </c>
      <c r="Q16" s="24">
        <v>0</v>
      </c>
      <c r="R16" s="25">
        <v>2</v>
      </c>
      <c r="S16" s="24">
        <v>1</v>
      </c>
    </row>
    <row r="17" spans="1:19" x14ac:dyDescent="0.2">
      <c r="A17" s="83" t="s">
        <v>464</v>
      </c>
      <c r="B17" s="23" t="s">
        <v>26</v>
      </c>
      <c r="C17" s="24" t="s">
        <v>31</v>
      </c>
      <c r="D17" s="24" t="s">
        <v>20</v>
      </c>
      <c r="E17" s="24">
        <v>2</v>
      </c>
      <c r="F17" s="24">
        <v>0</v>
      </c>
      <c r="G17" s="24">
        <v>0</v>
      </c>
      <c r="H17" s="24">
        <v>2</v>
      </c>
      <c r="I17" s="24">
        <v>1</v>
      </c>
      <c r="J17" s="53"/>
      <c r="K17" s="83" t="s">
        <v>465</v>
      </c>
      <c r="L17" s="29" t="s">
        <v>27</v>
      </c>
      <c r="M17" s="24" t="s">
        <v>31</v>
      </c>
      <c r="N17" s="24" t="s">
        <v>20</v>
      </c>
      <c r="O17" s="24">
        <v>2</v>
      </c>
      <c r="P17" s="24">
        <v>0</v>
      </c>
      <c r="Q17" s="24">
        <v>0</v>
      </c>
      <c r="R17" s="24">
        <v>2</v>
      </c>
      <c r="S17" s="24">
        <v>1</v>
      </c>
    </row>
    <row r="18" spans="1:19" ht="12" x14ac:dyDescent="0.25">
      <c r="A18" s="59"/>
      <c r="B18" s="30" t="s">
        <v>23</v>
      </c>
      <c r="C18" s="31"/>
      <c r="D18" s="20"/>
      <c r="E18" s="32">
        <f>SUM(E11:E17)</f>
        <v>20</v>
      </c>
      <c r="F18" s="32">
        <f>SUM(F11:F17)</f>
        <v>0</v>
      </c>
      <c r="G18" s="32">
        <f>SUM(G11:G17)</f>
        <v>0</v>
      </c>
      <c r="H18" s="32">
        <f>E18+(F18+G18)/2</f>
        <v>20</v>
      </c>
      <c r="I18" s="32">
        <f>SUM(I11:I17)</f>
        <v>30</v>
      </c>
      <c r="J18" s="20"/>
      <c r="K18" s="59"/>
      <c r="L18" s="30" t="s">
        <v>23</v>
      </c>
      <c r="M18" s="31"/>
      <c r="N18" s="20"/>
      <c r="O18" s="32">
        <f>SUM(O11:O17)</f>
        <v>20</v>
      </c>
      <c r="P18" s="32">
        <f>SUM(P11:P17)</f>
        <v>0</v>
      </c>
      <c r="Q18" s="32">
        <f>SUM(Q11:Q17)</f>
        <v>0</v>
      </c>
      <c r="R18" s="32">
        <f t="shared" ref="R18" si="0">O18+(P18+Q18)/2</f>
        <v>20</v>
      </c>
      <c r="S18" s="32">
        <f>SUM(S11:S17)</f>
        <v>30</v>
      </c>
    </row>
    <row r="19" spans="1:19" ht="12" x14ac:dyDescent="0.25">
      <c r="A19" s="59"/>
      <c r="B19" s="33" t="s">
        <v>33</v>
      </c>
      <c r="C19" s="21"/>
      <c r="D19" s="20"/>
      <c r="E19" s="22"/>
      <c r="F19" s="22"/>
      <c r="G19" s="22"/>
      <c r="H19" s="22"/>
      <c r="I19" s="32">
        <f>SUMIF(D11:D17,"=UE",I11:I17)</f>
        <v>6</v>
      </c>
      <c r="J19" s="20"/>
      <c r="K19" s="59"/>
      <c r="L19" s="33" t="s">
        <v>33</v>
      </c>
      <c r="M19" s="21"/>
      <c r="N19" s="20"/>
      <c r="O19" s="22"/>
      <c r="P19" s="22"/>
      <c r="Q19" s="22"/>
      <c r="R19" s="22"/>
      <c r="S19" s="32">
        <f>SUMIF(N11:N17,"=UE",S11:S17)</f>
        <v>2</v>
      </c>
    </row>
    <row r="20" spans="1:19" ht="12" x14ac:dyDescent="0.25">
      <c r="A20" s="63"/>
      <c r="B20" s="35" t="s">
        <v>32</v>
      </c>
      <c r="C20" s="36"/>
      <c r="D20" s="37"/>
      <c r="E20" s="38"/>
      <c r="F20" s="38"/>
      <c r="G20" s="38"/>
      <c r="H20" s="38"/>
      <c r="I20" s="39">
        <f>SUMIF(C11:C17,"=S",I11:I17)</f>
        <v>0</v>
      </c>
      <c r="J20" s="20"/>
      <c r="K20" s="63"/>
      <c r="L20" s="35" t="s">
        <v>32</v>
      </c>
      <c r="M20" s="36"/>
      <c r="N20" s="37"/>
      <c r="O20" s="38"/>
      <c r="P20" s="38"/>
      <c r="Q20" s="38"/>
      <c r="R20" s="38"/>
      <c r="S20" s="39">
        <f>SUMIF(M11:M17,"=S",S11:S17)</f>
        <v>0</v>
      </c>
    </row>
    <row r="21" spans="1:19" ht="12" x14ac:dyDescent="0.25">
      <c r="A21" s="65"/>
      <c r="B21" s="57" t="s">
        <v>35</v>
      </c>
      <c r="C21" s="49"/>
      <c r="D21" s="69"/>
      <c r="E21" s="76"/>
      <c r="F21" s="76"/>
      <c r="G21" s="76"/>
      <c r="H21" s="76"/>
      <c r="I21" s="77">
        <f>SUMIF(C11:C17,"=ÜS",I11:I17)</f>
        <v>0</v>
      </c>
      <c r="J21" s="20"/>
      <c r="K21" s="65"/>
      <c r="L21" s="57" t="s">
        <v>35</v>
      </c>
      <c r="M21" s="49"/>
      <c r="N21" s="69"/>
      <c r="O21" s="76"/>
      <c r="P21" s="76"/>
      <c r="Q21" s="76"/>
      <c r="R21" s="76"/>
      <c r="S21" s="77">
        <f>SUMIF(M11:M17,"=ÜS",S11:S17)</f>
        <v>0</v>
      </c>
    </row>
    <row r="22" spans="1:19" s="95" customFormat="1" ht="9.9" customHeight="1" x14ac:dyDescent="0.25">
      <c r="A22" s="84"/>
      <c r="B22" s="41"/>
      <c r="C22" s="42"/>
      <c r="D22" s="43"/>
      <c r="E22" s="44"/>
      <c r="F22" s="44"/>
      <c r="G22" s="44"/>
      <c r="H22" s="44"/>
      <c r="I22" s="45"/>
      <c r="J22" s="43"/>
      <c r="K22" s="84"/>
      <c r="L22" s="41"/>
      <c r="M22" s="42"/>
      <c r="N22" s="43"/>
      <c r="O22" s="44"/>
      <c r="P22" s="44"/>
      <c r="Q22" s="44"/>
      <c r="R22" s="44"/>
      <c r="S22" s="45"/>
    </row>
    <row r="23" spans="1:19" ht="12" x14ac:dyDescent="0.25">
      <c r="A23" s="243" t="s">
        <v>11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  <row r="24" spans="1:19" ht="9.9" customHeight="1" x14ac:dyDescent="0.25">
      <c r="A24" s="81"/>
      <c r="B24" s="5"/>
      <c r="C24" s="5"/>
      <c r="D24" s="5"/>
      <c r="E24" s="5"/>
      <c r="F24" s="5"/>
      <c r="G24" s="5"/>
      <c r="H24" s="5"/>
      <c r="I24" s="5"/>
      <c r="J24" s="5"/>
      <c r="K24" s="81"/>
      <c r="L24" s="5"/>
      <c r="M24" s="5"/>
      <c r="N24" s="5"/>
      <c r="O24" s="5"/>
      <c r="P24" s="5"/>
      <c r="Q24" s="5"/>
      <c r="R24" s="5"/>
      <c r="S24" s="5"/>
    </row>
    <row r="25" spans="1:19" ht="12" x14ac:dyDescent="0.25">
      <c r="A25" s="240" t="s">
        <v>12</v>
      </c>
      <c r="B25" s="240"/>
      <c r="C25" s="240"/>
      <c r="D25" s="240"/>
      <c r="E25" s="240"/>
      <c r="F25" s="240"/>
      <c r="G25" s="240"/>
      <c r="H25" s="240"/>
      <c r="I25" s="240"/>
      <c r="J25" s="12"/>
      <c r="K25" s="240" t="s">
        <v>13</v>
      </c>
      <c r="L25" s="240"/>
      <c r="M25" s="240"/>
      <c r="N25" s="240"/>
      <c r="O25" s="240"/>
      <c r="P25" s="240"/>
      <c r="Q25" s="240"/>
      <c r="R25" s="240"/>
      <c r="S25" s="240"/>
    </row>
    <row r="26" spans="1:19" ht="24" x14ac:dyDescent="0.2">
      <c r="A26" s="125" t="s">
        <v>28</v>
      </c>
      <c r="B26" s="125" t="s">
        <v>24</v>
      </c>
      <c r="C26" s="126" t="s">
        <v>25</v>
      </c>
      <c r="D26" s="127" t="s">
        <v>21</v>
      </c>
      <c r="E26" s="126" t="s">
        <v>6</v>
      </c>
      <c r="F26" s="126" t="s">
        <v>7</v>
      </c>
      <c r="G26" s="126" t="s">
        <v>8</v>
      </c>
      <c r="H26" s="128" t="s">
        <v>9</v>
      </c>
      <c r="I26" s="126" t="s">
        <v>10</v>
      </c>
      <c r="J26" s="18"/>
      <c r="K26" s="125" t="s">
        <v>28</v>
      </c>
      <c r="L26" s="125" t="s">
        <v>24</v>
      </c>
      <c r="M26" s="126" t="s">
        <v>25</v>
      </c>
      <c r="N26" s="127" t="s">
        <v>21</v>
      </c>
      <c r="O26" s="126" t="s">
        <v>6</v>
      </c>
      <c r="P26" s="126" t="s">
        <v>7</v>
      </c>
      <c r="Q26" s="126" t="s">
        <v>8</v>
      </c>
      <c r="R26" s="128" t="s">
        <v>9</v>
      </c>
      <c r="S26" s="126" t="s">
        <v>10</v>
      </c>
    </row>
    <row r="27" spans="1:19" x14ac:dyDescent="0.2">
      <c r="A27" s="132" t="s">
        <v>172</v>
      </c>
      <c r="B27" s="121" t="s">
        <v>104</v>
      </c>
      <c r="C27" s="21" t="s">
        <v>31</v>
      </c>
      <c r="D27" s="122" t="s">
        <v>22</v>
      </c>
      <c r="E27" s="123">
        <v>2</v>
      </c>
      <c r="F27" s="123">
        <v>0</v>
      </c>
      <c r="G27" s="123">
        <v>0</v>
      </c>
      <c r="H27" s="124">
        <v>2</v>
      </c>
      <c r="I27" s="123">
        <v>3</v>
      </c>
      <c r="J27" s="20"/>
      <c r="K27" s="132" t="s">
        <v>173</v>
      </c>
      <c r="L27" s="121" t="s">
        <v>174</v>
      </c>
      <c r="M27" s="21" t="s">
        <v>31</v>
      </c>
      <c r="N27" s="62" t="s">
        <v>22</v>
      </c>
      <c r="O27" s="123">
        <v>3</v>
      </c>
      <c r="P27" s="123">
        <v>0</v>
      </c>
      <c r="Q27" s="123">
        <v>0</v>
      </c>
      <c r="R27" s="124">
        <v>3</v>
      </c>
      <c r="S27" s="123">
        <v>5</v>
      </c>
    </row>
    <row r="28" spans="1:19" x14ac:dyDescent="0.2">
      <c r="A28" s="235" t="s">
        <v>482</v>
      </c>
      <c r="B28" s="121" t="s">
        <v>474</v>
      </c>
      <c r="C28" s="21" t="s">
        <v>31</v>
      </c>
      <c r="D28" s="122" t="s">
        <v>22</v>
      </c>
      <c r="E28" s="123">
        <v>3</v>
      </c>
      <c r="F28" s="123">
        <v>0</v>
      </c>
      <c r="G28" s="123">
        <v>0</v>
      </c>
      <c r="H28" s="124">
        <v>3</v>
      </c>
      <c r="I28" s="123">
        <v>4</v>
      </c>
      <c r="J28" s="20"/>
      <c r="K28" s="132" t="s">
        <v>175</v>
      </c>
      <c r="L28" s="121" t="s">
        <v>176</v>
      </c>
      <c r="M28" s="21" t="s">
        <v>31</v>
      </c>
      <c r="N28" s="62" t="s">
        <v>22</v>
      </c>
      <c r="O28" s="123">
        <v>3</v>
      </c>
      <c r="P28" s="123">
        <v>0</v>
      </c>
      <c r="Q28" s="123">
        <v>0</v>
      </c>
      <c r="R28" s="124">
        <v>3</v>
      </c>
      <c r="S28" s="123">
        <v>4</v>
      </c>
    </row>
    <row r="29" spans="1:19" x14ac:dyDescent="0.2">
      <c r="A29" s="132" t="s">
        <v>483</v>
      </c>
      <c r="B29" s="121" t="s">
        <v>177</v>
      </c>
      <c r="C29" s="21" t="s">
        <v>31</v>
      </c>
      <c r="D29" s="122" t="s">
        <v>22</v>
      </c>
      <c r="E29" s="123">
        <v>3</v>
      </c>
      <c r="F29" s="123">
        <v>0</v>
      </c>
      <c r="G29" s="123">
        <v>0</v>
      </c>
      <c r="H29" s="124">
        <v>3</v>
      </c>
      <c r="I29" s="123">
        <v>5</v>
      </c>
      <c r="J29" s="20"/>
      <c r="K29" s="132" t="s">
        <v>178</v>
      </c>
      <c r="L29" s="130" t="s">
        <v>179</v>
      </c>
      <c r="M29" s="21" t="s">
        <v>31</v>
      </c>
      <c r="N29" s="62" t="s">
        <v>22</v>
      </c>
      <c r="O29" s="123">
        <v>3</v>
      </c>
      <c r="P29" s="123">
        <v>0</v>
      </c>
      <c r="Q29" s="123">
        <v>0</v>
      </c>
      <c r="R29" s="124">
        <v>3</v>
      </c>
      <c r="S29" s="123">
        <v>4</v>
      </c>
    </row>
    <row r="30" spans="1:19" x14ac:dyDescent="0.2">
      <c r="A30" s="132" t="s">
        <v>374</v>
      </c>
      <c r="B30" s="121" t="s">
        <v>134</v>
      </c>
      <c r="C30" s="21" t="s">
        <v>31</v>
      </c>
      <c r="D30" s="122" t="s">
        <v>22</v>
      </c>
      <c r="E30" s="123">
        <v>3</v>
      </c>
      <c r="F30" s="123">
        <v>0</v>
      </c>
      <c r="G30" s="123">
        <v>0</v>
      </c>
      <c r="H30" s="124">
        <v>3</v>
      </c>
      <c r="I30" s="123">
        <v>5</v>
      </c>
      <c r="J30" s="20"/>
      <c r="K30" s="132" t="s">
        <v>373</v>
      </c>
      <c r="L30" s="121" t="s">
        <v>136</v>
      </c>
      <c r="M30" s="21" t="s">
        <v>31</v>
      </c>
      <c r="N30" s="62" t="s">
        <v>22</v>
      </c>
      <c r="O30" s="123">
        <v>3</v>
      </c>
      <c r="P30" s="123">
        <v>0</v>
      </c>
      <c r="Q30" s="123">
        <v>0</v>
      </c>
      <c r="R30" s="124">
        <v>3</v>
      </c>
      <c r="S30" s="123">
        <v>4</v>
      </c>
    </row>
    <row r="31" spans="1:19" x14ac:dyDescent="0.2">
      <c r="A31" s="132" t="s">
        <v>375</v>
      </c>
      <c r="B31" s="121" t="s">
        <v>64</v>
      </c>
      <c r="C31" s="21" t="s">
        <v>31</v>
      </c>
      <c r="D31" s="122" t="s">
        <v>22</v>
      </c>
      <c r="E31" s="123">
        <v>3</v>
      </c>
      <c r="F31" s="123">
        <v>0</v>
      </c>
      <c r="G31" s="123">
        <v>0</v>
      </c>
      <c r="H31" s="124">
        <v>3</v>
      </c>
      <c r="I31" s="123">
        <v>4</v>
      </c>
      <c r="J31" s="20"/>
      <c r="K31" s="80" t="s">
        <v>468</v>
      </c>
      <c r="L31" s="80" t="s">
        <v>469</v>
      </c>
      <c r="M31" s="21" t="s">
        <v>31</v>
      </c>
      <c r="N31" s="62" t="s">
        <v>22</v>
      </c>
      <c r="O31" s="123">
        <v>4</v>
      </c>
      <c r="P31" s="123">
        <v>0</v>
      </c>
      <c r="Q31" s="123">
        <v>0</v>
      </c>
      <c r="R31" s="124">
        <v>4</v>
      </c>
      <c r="S31" s="123">
        <v>5</v>
      </c>
    </row>
    <row r="32" spans="1:19" x14ac:dyDescent="0.2">
      <c r="A32" s="80" t="s">
        <v>466</v>
      </c>
      <c r="B32" s="79" t="s">
        <v>467</v>
      </c>
      <c r="C32" s="21" t="s">
        <v>31</v>
      </c>
      <c r="D32" s="122" t="s">
        <v>22</v>
      </c>
      <c r="E32" s="123">
        <v>4</v>
      </c>
      <c r="F32" s="123">
        <v>0</v>
      </c>
      <c r="G32" s="123">
        <v>0</v>
      </c>
      <c r="H32" s="124">
        <v>4</v>
      </c>
      <c r="I32" s="123">
        <v>5</v>
      </c>
      <c r="J32" s="20"/>
      <c r="K32" s="63"/>
      <c r="L32" s="37" t="s">
        <v>472</v>
      </c>
      <c r="M32" s="36" t="s">
        <v>29</v>
      </c>
      <c r="N32" s="36" t="s">
        <v>22</v>
      </c>
      <c r="O32" s="36">
        <v>0</v>
      </c>
      <c r="P32" s="36">
        <v>2</v>
      </c>
      <c r="Q32" s="36">
        <v>0</v>
      </c>
      <c r="R32" s="36">
        <v>1</v>
      </c>
      <c r="S32" s="36">
        <v>8</v>
      </c>
    </row>
    <row r="33" spans="1:19" x14ac:dyDescent="0.2">
      <c r="A33" s="236"/>
      <c r="B33" s="34" t="s">
        <v>68</v>
      </c>
      <c r="C33" s="36" t="s">
        <v>29</v>
      </c>
      <c r="D33" s="36" t="s">
        <v>22</v>
      </c>
      <c r="E33" s="36">
        <v>3</v>
      </c>
      <c r="F33" s="36">
        <v>0</v>
      </c>
      <c r="G33" s="36">
        <v>0</v>
      </c>
      <c r="H33" s="36">
        <v>3</v>
      </c>
      <c r="I33" s="36">
        <v>4</v>
      </c>
      <c r="J33" s="20"/>
      <c r="K33" s="63"/>
      <c r="L33" s="37" t="s">
        <v>72</v>
      </c>
      <c r="M33" s="36" t="s">
        <v>29</v>
      </c>
      <c r="N33" s="36" t="s">
        <v>22</v>
      </c>
      <c r="O33" s="36">
        <v>3</v>
      </c>
      <c r="P33" s="36">
        <v>0</v>
      </c>
      <c r="Q33" s="36">
        <v>0</v>
      </c>
      <c r="R33" s="36">
        <v>3</v>
      </c>
      <c r="S33" s="36">
        <v>4</v>
      </c>
    </row>
    <row r="34" spans="1:19" x14ac:dyDescent="0.2">
      <c r="A34" s="132"/>
      <c r="B34" s="112"/>
      <c r="C34" s="88"/>
      <c r="D34" s="88"/>
      <c r="E34" s="88"/>
      <c r="F34" s="88"/>
      <c r="G34" s="88"/>
      <c r="H34" s="88"/>
      <c r="I34" s="88"/>
      <c r="J34" s="20"/>
      <c r="K34" s="63"/>
      <c r="L34" s="37" t="s">
        <v>94</v>
      </c>
      <c r="M34" s="36" t="s">
        <v>29</v>
      </c>
      <c r="N34" s="36" t="s">
        <v>22</v>
      </c>
      <c r="O34" s="36">
        <v>3</v>
      </c>
      <c r="P34" s="36">
        <v>0</v>
      </c>
      <c r="Q34" s="36">
        <v>0</v>
      </c>
      <c r="R34" s="36">
        <v>3</v>
      </c>
      <c r="S34" s="36">
        <v>4</v>
      </c>
    </row>
    <row r="35" spans="1:19" ht="12" x14ac:dyDescent="0.25">
      <c r="A35" s="59"/>
      <c r="B35" s="30" t="s">
        <v>23</v>
      </c>
      <c r="C35" s="240" t="s">
        <v>23</v>
      </c>
      <c r="D35" s="240"/>
      <c r="E35" s="32">
        <f>SUM(E27:E34)</f>
        <v>21</v>
      </c>
      <c r="F35" s="32">
        <f>SUM(F27:F34)</f>
        <v>0</v>
      </c>
      <c r="G35" s="32">
        <f>SUM(G27:G34)</f>
        <v>0</v>
      </c>
      <c r="H35" s="32">
        <f>E35+(F35+G35)/2</f>
        <v>21</v>
      </c>
      <c r="I35" s="32">
        <f>SUM(I27:I34)</f>
        <v>30</v>
      </c>
      <c r="J35" s="27"/>
      <c r="K35" s="59"/>
      <c r="L35" s="30" t="s">
        <v>23</v>
      </c>
      <c r="M35" s="31"/>
      <c r="N35" s="131"/>
      <c r="O35" s="32">
        <f>SUM(O27:O34)</f>
        <v>22</v>
      </c>
      <c r="P35" s="32">
        <f>SUM(P27:P34)</f>
        <v>2</v>
      </c>
      <c r="Q35" s="32">
        <f>SUM(Q27:Q34)</f>
        <v>0</v>
      </c>
      <c r="R35" s="32">
        <f>O35+(P35+Q35)/2</f>
        <v>23</v>
      </c>
      <c r="S35" s="32">
        <v>30</v>
      </c>
    </row>
    <row r="36" spans="1:19" ht="12" x14ac:dyDescent="0.25">
      <c r="A36" s="59"/>
      <c r="B36" s="33" t="s">
        <v>33</v>
      </c>
      <c r="C36" s="21"/>
      <c r="D36" s="20"/>
      <c r="E36" s="21"/>
      <c r="F36" s="21"/>
      <c r="G36" s="21"/>
      <c r="H36" s="21"/>
      <c r="I36" s="31">
        <f>SUMIF(D27:D34,"=UE",I27:I34)</f>
        <v>0</v>
      </c>
      <c r="J36" s="20"/>
      <c r="K36" s="59"/>
      <c r="L36" s="33" t="s">
        <v>33</v>
      </c>
      <c r="M36" s="21"/>
      <c r="N36" s="20"/>
      <c r="O36" s="20"/>
      <c r="P36" s="20"/>
      <c r="Q36" s="20"/>
      <c r="R36" s="20"/>
      <c r="S36" s="31">
        <f>SUMIF(N27:N34,"=UE",S27:S34)</f>
        <v>0</v>
      </c>
    </row>
    <row r="37" spans="1:19" ht="12" x14ac:dyDescent="0.25">
      <c r="A37" s="63"/>
      <c r="B37" s="35" t="s">
        <v>32</v>
      </c>
      <c r="C37" s="36"/>
      <c r="D37" s="37"/>
      <c r="E37" s="38"/>
      <c r="F37" s="38"/>
      <c r="G37" s="38"/>
      <c r="H37" s="38"/>
      <c r="I37" s="39">
        <f>SUMIF(C27:C34,"=S",I27:I34)</f>
        <v>4</v>
      </c>
      <c r="J37" s="20"/>
      <c r="K37" s="63"/>
      <c r="L37" s="35" t="s">
        <v>32</v>
      </c>
      <c r="M37" s="36"/>
      <c r="N37" s="37"/>
      <c r="O37" s="38"/>
      <c r="P37" s="38"/>
      <c r="Q37" s="38"/>
      <c r="R37" s="38"/>
      <c r="S37" s="39">
        <v>8</v>
      </c>
    </row>
    <row r="38" spans="1:19" ht="12" x14ac:dyDescent="0.25">
      <c r="A38" s="65"/>
      <c r="B38" s="57" t="s">
        <v>35</v>
      </c>
      <c r="C38" s="49"/>
      <c r="D38" s="69"/>
      <c r="E38" s="76"/>
      <c r="F38" s="76"/>
      <c r="G38" s="76"/>
      <c r="H38" s="76"/>
      <c r="I38" s="77">
        <f>SUMIF(C27:C34,"=ÜS",I27:I34)</f>
        <v>0</v>
      </c>
      <c r="J38" s="20"/>
      <c r="K38" s="65"/>
      <c r="L38" s="57" t="s">
        <v>35</v>
      </c>
      <c r="M38" s="49"/>
      <c r="N38" s="69"/>
      <c r="O38" s="76"/>
      <c r="P38" s="76"/>
      <c r="Q38" s="76"/>
      <c r="R38" s="76"/>
      <c r="S38" s="77">
        <f>SUMIF(M27:M34,"=ÜS",S27:S34)</f>
        <v>0</v>
      </c>
    </row>
    <row r="39" spans="1:19" s="95" customFormat="1" ht="9.9" customHeight="1" x14ac:dyDescent="0.25">
      <c r="A39" s="84"/>
      <c r="B39" s="41"/>
      <c r="C39" s="42"/>
      <c r="D39" s="43"/>
      <c r="E39" s="42"/>
      <c r="F39" s="42"/>
      <c r="G39" s="42"/>
      <c r="H39" s="42"/>
      <c r="I39" s="58"/>
      <c r="J39" s="43"/>
      <c r="K39" s="84"/>
      <c r="L39" s="41"/>
      <c r="M39" s="42"/>
      <c r="N39" s="43"/>
      <c r="O39" s="43"/>
      <c r="P39" s="43"/>
      <c r="Q39" s="43"/>
      <c r="R39" s="43"/>
      <c r="S39" s="58"/>
    </row>
    <row r="40" spans="1:19" ht="12" x14ac:dyDescent="0.25">
      <c r="A40" s="243" t="s">
        <v>14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</row>
    <row r="41" spans="1:19" ht="9.9" customHeight="1" x14ac:dyDescent="0.25">
      <c r="A41" s="81"/>
      <c r="B41" s="5"/>
      <c r="C41" s="5"/>
      <c r="D41" s="5"/>
      <c r="E41" s="5"/>
      <c r="F41" s="5"/>
      <c r="G41" s="5"/>
      <c r="H41" s="5"/>
      <c r="I41" s="5"/>
      <c r="J41" s="5"/>
      <c r="K41" s="81"/>
      <c r="L41" s="5"/>
      <c r="M41" s="5"/>
      <c r="N41" s="5"/>
      <c r="O41" s="5"/>
      <c r="P41" s="5"/>
      <c r="Q41" s="5"/>
      <c r="R41" s="5"/>
      <c r="S41" s="5"/>
    </row>
    <row r="42" spans="1:19" ht="12" x14ac:dyDescent="0.25">
      <c r="A42" s="240" t="s">
        <v>15</v>
      </c>
      <c r="B42" s="240"/>
      <c r="C42" s="240"/>
      <c r="D42" s="240"/>
      <c r="E42" s="240"/>
      <c r="F42" s="240"/>
      <c r="G42" s="240"/>
      <c r="H42" s="240"/>
      <c r="I42" s="240"/>
      <c r="J42" s="12"/>
      <c r="K42" s="240" t="s">
        <v>16</v>
      </c>
      <c r="L42" s="240"/>
      <c r="M42" s="240"/>
      <c r="N42" s="240"/>
      <c r="O42" s="240"/>
      <c r="P42" s="240"/>
      <c r="Q42" s="240"/>
      <c r="R42" s="240"/>
      <c r="S42" s="240"/>
    </row>
    <row r="43" spans="1:19" ht="24" x14ac:dyDescent="0.2">
      <c r="A43" s="125" t="s">
        <v>28</v>
      </c>
      <c r="B43" s="125" t="s">
        <v>24</v>
      </c>
      <c r="C43" s="126" t="s">
        <v>25</v>
      </c>
      <c r="D43" s="127" t="s">
        <v>21</v>
      </c>
      <c r="E43" s="126" t="s">
        <v>6</v>
      </c>
      <c r="F43" s="126" t="s">
        <v>7</v>
      </c>
      <c r="G43" s="126" t="s">
        <v>8</v>
      </c>
      <c r="H43" s="128" t="s">
        <v>9</v>
      </c>
      <c r="I43" s="126" t="s">
        <v>10</v>
      </c>
      <c r="J43" s="18"/>
      <c r="K43" s="125" t="s">
        <v>28</v>
      </c>
      <c r="L43" s="125" t="s">
        <v>24</v>
      </c>
      <c r="M43" s="126" t="s">
        <v>25</v>
      </c>
      <c r="N43" s="127" t="s">
        <v>21</v>
      </c>
      <c r="O43" s="126" t="s">
        <v>6</v>
      </c>
      <c r="P43" s="126" t="s">
        <v>7</v>
      </c>
      <c r="Q43" s="126" t="s">
        <v>8</v>
      </c>
      <c r="R43" s="128" t="s">
        <v>9</v>
      </c>
      <c r="S43" s="126" t="s">
        <v>10</v>
      </c>
    </row>
    <row r="44" spans="1:19" x14ac:dyDescent="0.2">
      <c r="A44" s="132" t="s">
        <v>181</v>
      </c>
      <c r="B44" s="121" t="s">
        <v>427</v>
      </c>
      <c r="C44" s="21" t="s">
        <v>31</v>
      </c>
      <c r="D44" s="122" t="s">
        <v>22</v>
      </c>
      <c r="E44" s="123">
        <v>3</v>
      </c>
      <c r="F44" s="123">
        <v>0</v>
      </c>
      <c r="G44" s="123">
        <v>0</v>
      </c>
      <c r="H44" s="124">
        <v>3</v>
      </c>
      <c r="I44" s="123">
        <v>6</v>
      </c>
      <c r="J44" s="20"/>
      <c r="K44" s="132" t="s">
        <v>376</v>
      </c>
      <c r="L44" s="121" t="s">
        <v>429</v>
      </c>
      <c r="M44" s="21" t="s">
        <v>31</v>
      </c>
      <c r="N44" s="62" t="s">
        <v>22</v>
      </c>
      <c r="O44" s="123">
        <v>3</v>
      </c>
      <c r="P44" s="123">
        <v>0</v>
      </c>
      <c r="Q44" s="123">
        <v>0</v>
      </c>
      <c r="R44" s="124">
        <v>3</v>
      </c>
      <c r="S44" s="123">
        <v>5</v>
      </c>
    </row>
    <row r="45" spans="1:19" x14ac:dyDescent="0.2">
      <c r="A45" s="132" t="s">
        <v>183</v>
      </c>
      <c r="B45" s="121" t="s">
        <v>428</v>
      </c>
      <c r="C45" s="21" t="s">
        <v>31</v>
      </c>
      <c r="D45" s="122" t="s">
        <v>22</v>
      </c>
      <c r="E45" s="123">
        <v>3</v>
      </c>
      <c r="F45" s="123">
        <v>0</v>
      </c>
      <c r="G45" s="123">
        <v>0</v>
      </c>
      <c r="H45" s="124">
        <v>3</v>
      </c>
      <c r="I45" s="123">
        <v>6</v>
      </c>
      <c r="J45" s="20"/>
      <c r="K45" s="132" t="s">
        <v>182</v>
      </c>
      <c r="L45" s="121" t="s">
        <v>63</v>
      </c>
      <c r="M45" s="21" t="s">
        <v>31</v>
      </c>
      <c r="N45" s="62" t="s">
        <v>22</v>
      </c>
      <c r="O45" s="123">
        <v>3</v>
      </c>
      <c r="P45" s="123">
        <v>0</v>
      </c>
      <c r="Q45" s="123">
        <v>0</v>
      </c>
      <c r="R45" s="124">
        <v>3</v>
      </c>
      <c r="S45" s="123">
        <v>5</v>
      </c>
    </row>
    <row r="46" spans="1:19" x14ac:dyDescent="0.2">
      <c r="A46" s="235" t="s">
        <v>484</v>
      </c>
      <c r="B46" s="121" t="s">
        <v>475</v>
      </c>
      <c r="C46" s="21" t="s">
        <v>31</v>
      </c>
      <c r="D46" s="122" t="s">
        <v>22</v>
      </c>
      <c r="E46" s="123">
        <v>3</v>
      </c>
      <c r="F46" s="123">
        <v>0</v>
      </c>
      <c r="G46" s="123">
        <v>0</v>
      </c>
      <c r="H46" s="124">
        <v>3</v>
      </c>
      <c r="I46" s="123">
        <v>5</v>
      </c>
      <c r="J46" s="20"/>
      <c r="K46" s="132" t="s">
        <v>184</v>
      </c>
      <c r="L46" s="121" t="s">
        <v>185</v>
      </c>
      <c r="M46" s="21" t="s">
        <v>31</v>
      </c>
      <c r="N46" s="62" t="s">
        <v>22</v>
      </c>
      <c r="O46" s="123">
        <v>3</v>
      </c>
      <c r="P46" s="123">
        <v>0</v>
      </c>
      <c r="Q46" s="123">
        <v>0</v>
      </c>
      <c r="R46" s="124">
        <v>3</v>
      </c>
      <c r="S46" s="123">
        <v>5</v>
      </c>
    </row>
    <row r="47" spans="1:19" x14ac:dyDescent="0.2">
      <c r="A47" s="132" t="s">
        <v>323</v>
      </c>
      <c r="B47" s="121" t="s">
        <v>112</v>
      </c>
      <c r="C47" s="21" t="s">
        <v>31</v>
      </c>
      <c r="D47" s="122" t="s">
        <v>22</v>
      </c>
      <c r="E47" s="123">
        <v>2</v>
      </c>
      <c r="F47" s="123">
        <v>0</v>
      </c>
      <c r="G47" s="123">
        <v>0</v>
      </c>
      <c r="H47" s="124">
        <v>2</v>
      </c>
      <c r="I47" s="123">
        <v>5</v>
      </c>
      <c r="J47" s="20"/>
      <c r="K47" s="132" t="s">
        <v>324</v>
      </c>
      <c r="L47" s="121" t="s">
        <v>111</v>
      </c>
      <c r="M47" s="21" t="s">
        <v>31</v>
      </c>
      <c r="N47" s="62" t="s">
        <v>22</v>
      </c>
      <c r="O47" s="123">
        <v>2</v>
      </c>
      <c r="P47" s="123">
        <v>0</v>
      </c>
      <c r="Q47" s="123">
        <v>0</v>
      </c>
      <c r="R47" s="124">
        <v>2</v>
      </c>
      <c r="S47" s="123">
        <v>4</v>
      </c>
    </row>
    <row r="48" spans="1:19" x14ac:dyDescent="0.2">
      <c r="A48" s="63"/>
      <c r="B48" s="37" t="s">
        <v>113</v>
      </c>
      <c r="C48" s="36" t="s">
        <v>29</v>
      </c>
      <c r="D48" s="36" t="s">
        <v>22</v>
      </c>
      <c r="E48" s="36">
        <v>3</v>
      </c>
      <c r="F48" s="36">
        <v>0</v>
      </c>
      <c r="G48" s="36">
        <v>0</v>
      </c>
      <c r="H48" s="36">
        <v>3</v>
      </c>
      <c r="I48" s="36">
        <v>4</v>
      </c>
      <c r="J48" s="20"/>
      <c r="K48" s="63"/>
      <c r="L48" s="37" t="s">
        <v>472</v>
      </c>
      <c r="M48" s="36" t="s">
        <v>29</v>
      </c>
      <c r="N48" s="64" t="s">
        <v>22</v>
      </c>
      <c r="O48" s="36">
        <v>0</v>
      </c>
      <c r="P48" s="36">
        <v>2</v>
      </c>
      <c r="Q48" s="36">
        <v>0</v>
      </c>
      <c r="R48" s="36">
        <v>1</v>
      </c>
      <c r="S48" s="36">
        <v>8</v>
      </c>
    </row>
    <row r="49" spans="1:19" x14ac:dyDescent="0.2">
      <c r="A49" s="63"/>
      <c r="B49" s="37" t="s">
        <v>114</v>
      </c>
      <c r="C49" s="36" t="s">
        <v>29</v>
      </c>
      <c r="D49" s="36" t="s">
        <v>22</v>
      </c>
      <c r="E49" s="36">
        <v>3</v>
      </c>
      <c r="F49" s="36">
        <v>0</v>
      </c>
      <c r="G49" s="36">
        <v>0</v>
      </c>
      <c r="H49" s="36">
        <v>3</v>
      </c>
      <c r="I49" s="36">
        <v>4</v>
      </c>
      <c r="J49" s="20"/>
      <c r="K49" s="65"/>
      <c r="L49" s="48" t="s">
        <v>422</v>
      </c>
      <c r="M49" s="49" t="s">
        <v>34</v>
      </c>
      <c r="N49" s="70" t="s">
        <v>20</v>
      </c>
      <c r="O49" s="49">
        <v>2</v>
      </c>
      <c r="P49" s="49">
        <v>0</v>
      </c>
      <c r="Q49" s="49">
        <v>0</v>
      </c>
      <c r="R49" s="49">
        <v>2</v>
      </c>
      <c r="S49" s="49">
        <v>3</v>
      </c>
    </row>
    <row r="50" spans="1:19" x14ac:dyDescent="0.2">
      <c r="A50" s="59"/>
      <c r="B50" s="20"/>
      <c r="C50" s="21"/>
      <c r="D50" s="20"/>
      <c r="E50" s="21"/>
      <c r="F50" s="21"/>
      <c r="G50" s="21"/>
      <c r="H50" s="21"/>
      <c r="I50" s="21"/>
      <c r="J50" s="20"/>
      <c r="K50" s="63"/>
      <c r="L50" s="34" t="s">
        <v>95</v>
      </c>
      <c r="M50" s="36" t="s">
        <v>29</v>
      </c>
      <c r="N50" s="64" t="s">
        <v>22</v>
      </c>
      <c r="O50" s="36">
        <v>3</v>
      </c>
      <c r="P50" s="36">
        <v>0</v>
      </c>
      <c r="Q50" s="36">
        <v>0</v>
      </c>
      <c r="R50" s="36">
        <v>3</v>
      </c>
      <c r="S50" s="36">
        <v>4</v>
      </c>
    </row>
    <row r="51" spans="1:19" x14ac:dyDescent="0.2">
      <c r="A51" s="59"/>
      <c r="B51" s="20"/>
      <c r="C51" s="21"/>
      <c r="D51" s="20"/>
      <c r="E51" s="21"/>
      <c r="F51" s="21"/>
      <c r="G51" s="21"/>
      <c r="H51" s="21"/>
      <c r="I51" s="21"/>
      <c r="J51" s="20"/>
      <c r="K51" s="63"/>
      <c r="L51" s="34" t="s">
        <v>87</v>
      </c>
      <c r="M51" s="36" t="s">
        <v>29</v>
      </c>
      <c r="N51" s="64" t="s">
        <v>22</v>
      </c>
      <c r="O51" s="36">
        <v>3</v>
      </c>
      <c r="P51" s="36">
        <v>0</v>
      </c>
      <c r="Q51" s="36">
        <v>0</v>
      </c>
      <c r="R51" s="36">
        <v>3</v>
      </c>
      <c r="S51" s="36">
        <v>4</v>
      </c>
    </row>
    <row r="52" spans="1:19" ht="12" x14ac:dyDescent="0.25">
      <c r="A52" s="133"/>
      <c r="B52" s="30" t="s">
        <v>23</v>
      </c>
      <c r="C52" s="240" t="s">
        <v>23</v>
      </c>
      <c r="D52" s="240"/>
      <c r="E52" s="32">
        <f>SUM(E44:E49)</f>
        <v>17</v>
      </c>
      <c r="F52" s="32">
        <f>SUM(F44:F49)</f>
        <v>0</v>
      </c>
      <c r="G52" s="32">
        <f>SUM(G44:G49)</f>
        <v>0</v>
      </c>
      <c r="H52" s="32">
        <f>E52+(F52+G52)/2</f>
        <v>17</v>
      </c>
      <c r="I52" s="32">
        <f>SUM(I44:I49)</f>
        <v>30</v>
      </c>
      <c r="J52" s="27"/>
      <c r="K52" s="59"/>
      <c r="L52" s="30" t="s">
        <v>23</v>
      </c>
      <c r="M52" s="31"/>
      <c r="N52" s="131"/>
      <c r="O52" s="32">
        <f>SUM(O44:O51)</f>
        <v>19</v>
      </c>
      <c r="P52" s="32">
        <f>SUM(P44:P51)</f>
        <v>2</v>
      </c>
      <c r="Q52" s="32">
        <f>SUM(Q44:Q51)</f>
        <v>0</v>
      </c>
      <c r="R52" s="32">
        <f>O52+(P52+Q52)/2</f>
        <v>20</v>
      </c>
      <c r="S52" s="32">
        <v>30</v>
      </c>
    </row>
    <row r="53" spans="1:19" ht="12" x14ac:dyDescent="0.25">
      <c r="A53" s="133"/>
      <c r="B53" s="33" t="s">
        <v>33</v>
      </c>
      <c r="C53" s="21"/>
      <c r="D53" s="20"/>
      <c r="E53" s="21"/>
      <c r="F53" s="21"/>
      <c r="G53" s="21"/>
      <c r="H53" s="21"/>
      <c r="I53" s="31">
        <f>SUMIF(D44:D49,"=UE",I44:I49)</f>
        <v>0</v>
      </c>
      <c r="J53" s="20"/>
      <c r="K53" s="59"/>
      <c r="L53" s="33" t="s">
        <v>33</v>
      </c>
      <c r="M53" s="21"/>
      <c r="N53" s="20"/>
      <c r="O53" s="20"/>
      <c r="P53" s="20"/>
      <c r="Q53" s="20"/>
      <c r="R53" s="20"/>
      <c r="S53" s="31">
        <f>SUMIF(N44:N51,"=UE",S44:S51)</f>
        <v>3</v>
      </c>
    </row>
    <row r="54" spans="1:19" ht="12" x14ac:dyDescent="0.25">
      <c r="A54" s="63"/>
      <c r="B54" s="35" t="s">
        <v>32</v>
      </c>
      <c r="C54" s="36"/>
      <c r="D54" s="37"/>
      <c r="E54" s="38"/>
      <c r="F54" s="38"/>
      <c r="G54" s="38"/>
      <c r="H54" s="38"/>
      <c r="I54" s="39">
        <f>SUMIF(C44:C49,"=S",I44:I49)</f>
        <v>8</v>
      </c>
      <c r="J54" s="20"/>
      <c r="K54" s="63"/>
      <c r="L54" s="35" t="s">
        <v>32</v>
      </c>
      <c r="M54" s="36"/>
      <c r="N54" s="37"/>
      <c r="O54" s="38"/>
      <c r="P54" s="38"/>
      <c r="Q54" s="38"/>
      <c r="R54" s="38"/>
      <c r="S54" s="39">
        <v>8</v>
      </c>
    </row>
    <row r="55" spans="1:19" ht="12" x14ac:dyDescent="0.25">
      <c r="A55" s="65"/>
      <c r="B55" s="57" t="s">
        <v>35</v>
      </c>
      <c r="C55" s="49"/>
      <c r="D55" s="69"/>
      <c r="E55" s="76"/>
      <c r="F55" s="76"/>
      <c r="G55" s="76"/>
      <c r="H55" s="76"/>
      <c r="I55" s="77">
        <f>SUMIF(C44:C49,"=ÜS",I44:I49)</f>
        <v>0</v>
      </c>
      <c r="J55" s="20"/>
      <c r="K55" s="65"/>
      <c r="L55" s="57" t="s">
        <v>35</v>
      </c>
      <c r="M55" s="49"/>
      <c r="N55" s="69"/>
      <c r="O55" s="76"/>
      <c r="P55" s="76"/>
      <c r="Q55" s="76"/>
      <c r="R55" s="76"/>
      <c r="S55" s="77">
        <f>SUMIF(M44:M51,"=ÜS",S44:S51)</f>
        <v>3</v>
      </c>
    </row>
    <row r="56" spans="1:19" s="95" customFormat="1" ht="9.9" customHeight="1" x14ac:dyDescent="0.25">
      <c r="A56" s="84"/>
      <c r="B56" s="41"/>
      <c r="C56" s="42"/>
      <c r="D56" s="43"/>
      <c r="E56" s="42"/>
      <c r="F56" s="42"/>
      <c r="G56" s="42"/>
      <c r="H56" s="42"/>
      <c r="I56" s="58"/>
      <c r="J56" s="43"/>
      <c r="K56" s="84"/>
      <c r="L56" s="41"/>
      <c r="M56" s="42"/>
      <c r="N56" s="43"/>
      <c r="O56" s="43"/>
      <c r="P56" s="43"/>
      <c r="Q56" s="43"/>
      <c r="R56" s="43"/>
      <c r="S56" s="58"/>
    </row>
    <row r="57" spans="1:19" ht="12" x14ac:dyDescent="0.25">
      <c r="A57" s="243" t="s">
        <v>17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</row>
    <row r="58" spans="1:19" ht="9.9" customHeight="1" x14ac:dyDescent="0.25">
      <c r="A58" s="81"/>
      <c r="B58" s="5"/>
      <c r="C58" s="5"/>
      <c r="D58" s="5"/>
      <c r="E58" s="5"/>
      <c r="F58" s="5"/>
      <c r="G58" s="5"/>
      <c r="H58" s="5"/>
      <c r="I58" s="5"/>
      <c r="J58" s="5"/>
      <c r="K58" s="81"/>
      <c r="L58" s="5"/>
      <c r="M58" s="5"/>
      <c r="N58" s="5"/>
      <c r="O58" s="5"/>
      <c r="P58" s="5"/>
      <c r="Q58" s="5"/>
      <c r="R58" s="5"/>
      <c r="S58" s="5"/>
    </row>
    <row r="59" spans="1:19" ht="12" x14ac:dyDescent="0.25">
      <c r="A59" s="240" t="s">
        <v>18</v>
      </c>
      <c r="B59" s="240"/>
      <c r="C59" s="240"/>
      <c r="D59" s="240"/>
      <c r="E59" s="240"/>
      <c r="F59" s="240"/>
      <c r="G59" s="240"/>
      <c r="H59" s="240"/>
      <c r="I59" s="240"/>
      <c r="J59" s="12"/>
      <c r="K59" s="240" t="s">
        <v>19</v>
      </c>
      <c r="L59" s="240"/>
      <c r="M59" s="240"/>
      <c r="N59" s="240"/>
      <c r="O59" s="240"/>
      <c r="P59" s="240"/>
      <c r="Q59" s="240"/>
      <c r="R59" s="240"/>
      <c r="S59" s="240"/>
    </row>
    <row r="60" spans="1:19" ht="24" x14ac:dyDescent="0.2">
      <c r="A60" s="125" t="s">
        <v>28</v>
      </c>
      <c r="B60" s="125" t="s">
        <v>24</v>
      </c>
      <c r="C60" s="126" t="s">
        <v>25</v>
      </c>
      <c r="D60" s="127" t="s">
        <v>21</v>
      </c>
      <c r="E60" s="126" t="s">
        <v>6</v>
      </c>
      <c r="F60" s="126" t="s">
        <v>7</v>
      </c>
      <c r="G60" s="126" t="s">
        <v>8</v>
      </c>
      <c r="H60" s="128" t="s">
        <v>9</v>
      </c>
      <c r="I60" s="126" t="s">
        <v>10</v>
      </c>
      <c r="J60" s="18"/>
      <c r="K60" s="125" t="s">
        <v>28</v>
      </c>
      <c r="L60" s="125" t="s">
        <v>24</v>
      </c>
      <c r="M60" s="126" t="s">
        <v>25</v>
      </c>
      <c r="N60" s="127" t="s">
        <v>21</v>
      </c>
      <c r="O60" s="126" t="s">
        <v>6</v>
      </c>
      <c r="P60" s="126" t="s">
        <v>7</v>
      </c>
      <c r="Q60" s="126" t="s">
        <v>8</v>
      </c>
      <c r="R60" s="128" t="s">
        <v>9</v>
      </c>
      <c r="S60" s="126" t="s">
        <v>10</v>
      </c>
    </row>
    <row r="61" spans="1:19" x14ac:dyDescent="0.2">
      <c r="A61" s="132" t="s">
        <v>186</v>
      </c>
      <c r="B61" s="121" t="s">
        <v>187</v>
      </c>
      <c r="C61" s="21" t="s">
        <v>31</v>
      </c>
      <c r="D61" s="122" t="s">
        <v>22</v>
      </c>
      <c r="E61" s="123">
        <v>3</v>
      </c>
      <c r="F61" s="123">
        <v>0</v>
      </c>
      <c r="G61" s="123">
        <v>0</v>
      </c>
      <c r="H61" s="124">
        <v>3</v>
      </c>
      <c r="I61" s="129">
        <v>6</v>
      </c>
      <c r="J61" s="20"/>
      <c r="K61" s="132" t="s">
        <v>188</v>
      </c>
      <c r="L61" s="121" t="s">
        <v>189</v>
      </c>
      <c r="M61" s="21" t="s">
        <v>31</v>
      </c>
      <c r="N61" s="62" t="s">
        <v>22</v>
      </c>
      <c r="O61" s="123">
        <v>3</v>
      </c>
      <c r="P61" s="123">
        <v>0</v>
      </c>
      <c r="Q61" s="123">
        <v>0</v>
      </c>
      <c r="R61" s="124">
        <v>3</v>
      </c>
      <c r="S61" s="123">
        <v>6</v>
      </c>
    </row>
    <row r="62" spans="1:19" x14ac:dyDescent="0.2">
      <c r="A62" s="132" t="s">
        <v>190</v>
      </c>
      <c r="B62" s="121" t="s">
        <v>191</v>
      </c>
      <c r="C62" s="21" t="s">
        <v>31</v>
      </c>
      <c r="D62" s="122" t="s">
        <v>22</v>
      </c>
      <c r="E62" s="123">
        <v>3</v>
      </c>
      <c r="F62" s="123">
        <v>0</v>
      </c>
      <c r="G62" s="123">
        <v>0</v>
      </c>
      <c r="H62" s="124">
        <v>3</v>
      </c>
      <c r="I62" s="129">
        <v>6</v>
      </c>
      <c r="J62" s="20"/>
      <c r="K62" s="132" t="s">
        <v>192</v>
      </c>
      <c r="L62" s="121" t="s">
        <v>193</v>
      </c>
      <c r="M62" s="21" t="s">
        <v>31</v>
      </c>
      <c r="N62" s="62" t="s">
        <v>22</v>
      </c>
      <c r="O62" s="123">
        <v>3</v>
      </c>
      <c r="P62" s="123">
        <v>0</v>
      </c>
      <c r="Q62" s="123">
        <v>0</v>
      </c>
      <c r="R62" s="124">
        <v>3</v>
      </c>
      <c r="S62" s="123">
        <v>6</v>
      </c>
    </row>
    <row r="63" spans="1:19" x14ac:dyDescent="0.2">
      <c r="A63" s="236"/>
      <c r="B63" s="37" t="s">
        <v>96</v>
      </c>
      <c r="C63" s="36" t="s">
        <v>29</v>
      </c>
      <c r="D63" s="36" t="s">
        <v>22</v>
      </c>
      <c r="E63" s="36">
        <v>3</v>
      </c>
      <c r="F63" s="36">
        <v>0</v>
      </c>
      <c r="G63" s="36">
        <v>0</v>
      </c>
      <c r="H63" s="36">
        <v>3</v>
      </c>
      <c r="I63" s="37">
        <v>4</v>
      </c>
      <c r="J63" s="20"/>
      <c r="K63" s="236"/>
      <c r="L63" s="34" t="s">
        <v>92</v>
      </c>
      <c r="M63" s="36" t="s">
        <v>29</v>
      </c>
      <c r="N63" s="36" t="s">
        <v>22</v>
      </c>
      <c r="O63" s="36">
        <v>3</v>
      </c>
      <c r="P63" s="36">
        <v>0</v>
      </c>
      <c r="Q63" s="36">
        <v>0</v>
      </c>
      <c r="R63" s="36">
        <v>3</v>
      </c>
      <c r="S63" s="36">
        <v>4</v>
      </c>
    </row>
    <row r="64" spans="1:19" x14ac:dyDescent="0.2">
      <c r="A64" s="236"/>
      <c r="B64" s="37" t="s">
        <v>88</v>
      </c>
      <c r="C64" s="36" t="s">
        <v>29</v>
      </c>
      <c r="D64" s="36" t="s">
        <v>22</v>
      </c>
      <c r="E64" s="36">
        <v>3</v>
      </c>
      <c r="F64" s="36">
        <v>0</v>
      </c>
      <c r="G64" s="36">
        <v>0</v>
      </c>
      <c r="H64" s="36">
        <v>3</v>
      </c>
      <c r="I64" s="37">
        <v>4</v>
      </c>
      <c r="J64" s="20"/>
      <c r="K64" s="236"/>
      <c r="L64" s="34" t="s">
        <v>93</v>
      </c>
      <c r="M64" s="36" t="s">
        <v>29</v>
      </c>
      <c r="N64" s="36" t="s">
        <v>22</v>
      </c>
      <c r="O64" s="36">
        <v>3</v>
      </c>
      <c r="P64" s="36">
        <v>0</v>
      </c>
      <c r="Q64" s="36">
        <v>0</v>
      </c>
      <c r="R64" s="36">
        <v>3</v>
      </c>
      <c r="S64" s="36">
        <v>4</v>
      </c>
    </row>
    <row r="65" spans="1:19" x14ac:dyDescent="0.2">
      <c r="A65" s="236"/>
      <c r="B65" s="37" t="s">
        <v>97</v>
      </c>
      <c r="C65" s="36" t="s">
        <v>29</v>
      </c>
      <c r="D65" s="36" t="s">
        <v>22</v>
      </c>
      <c r="E65" s="36">
        <v>3</v>
      </c>
      <c r="F65" s="36">
        <v>0</v>
      </c>
      <c r="G65" s="36">
        <v>0</v>
      </c>
      <c r="H65" s="36">
        <v>3</v>
      </c>
      <c r="I65" s="37">
        <v>4</v>
      </c>
      <c r="J65" s="20"/>
      <c r="K65" s="236"/>
      <c r="L65" s="34" t="s">
        <v>98</v>
      </c>
      <c r="M65" s="36" t="s">
        <v>29</v>
      </c>
      <c r="N65" s="36" t="s">
        <v>22</v>
      </c>
      <c r="O65" s="36">
        <v>3</v>
      </c>
      <c r="P65" s="36" t="s">
        <v>194</v>
      </c>
      <c r="Q65" s="36" t="s">
        <v>194</v>
      </c>
      <c r="R65" s="36">
        <v>3</v>
      </c>
      <c r="S65" s="36">
        <v>4</v>
      </c>
    </row>
    <row r="66" spans="1:19" x14ac:dyDescent="0.2">
      <c r="A66" s="237"/>
      <c r="B66" s="69" t="s">
        <v>423</v>
      </c>
      <c r="C66" s="49" t="s">
        <v>34</v>
      </c>
      <c r="D66" s="49" t="s">
        <v>20</v>
      </c>
      <c r="E66" s="49">
        <v>2</v>
      </c>
      <c r="F66" s="49" t="s">
        <v>194</v>
      </c>
      <c r="G66" s="49" t="s">
        <v>194</v>
      </c>
      <c r="H66" s="49">
        <v>2</v>
      </c>
      <c r="I66" s="69">
        <v>3</v>
      </c>
      <c r="J66" s="20"/>
      <c r="K66" s="237"/>
      <c r="L66" s="69" t="s">
        <v>425</v>
      </c>
      <c r="M66" s="49" t="s">
        <v>34</v>
      </c>
      <c r="N66" s="49" t="s">
        <v>20</v>
      </c>
      <c r="O66" s="49">
        <v>2</v>
      </c>
      <c r="P66" s="49" t="s">
        <v>194</v>
      </c>
      <c r="Q66" s="49" t="s">
        <v>194</v>
      </c>
      <c r="R66" s="49">
        <v>2</v>
      </c>
      <c r="S66" s="49">
        <v>3</v>
      </c>
    </row>
    <row r="67" spans="1:19" x14ac:dyDescent="0.2">
      <c r="A67" s="237"/>
      <c r="B67" s="69" t="s">
        <v>424</v>
      </c>
      <c r="C67" s="49" t="s">
        <v>34</v>
      </c>
      <c r="D67" s="49" t="s">
        <v>20</v>
      </c>
      <c r="E67" s="49">
        <v>2</v>
      </c>
      <c r="F67" s="49" t="s">
        <v>194</v>
      </c>
      <c r="G67" s="49" t="s">
        <v>194</v>
      </c>
      <c r="H67" s="49">
        <v>2</v>
      </c>
      <c r="I67" s="69">
        <v>3</v>
      </c>
      <c r="J67" s="20"/>
      <c r="K67" s="237"/>
      <c r="L67" s="69" t="s">
        <v>426</v>
      </c>
      <c r="M67" s="49" t="s">
        <v>34</v>
      </c>
      <c r="N67" s="49" t="s">
        <v>20</v>
      </c>
      <c r="O67" s="49">
        <v>2</v>
      </c>
      <c r="P67" s="49" t="s">
        <v>194</v>
      </c>
      <c r="Q67" s="49" t="s">
        <v>194</v>
      </c>
      <c r="R67" s="49">
        <v>2</v>
      </c>
      <c r="S67" s="49">
        <v>3</v>
      </c>
    </row>
    <row r="68" spans="1:19" ht="12" x14ac:dyDescent="0.25">
      <c r="A68" s="85"/>
      <c r="B68" s="51" t="s">
        <v>23</v>
      </c>
      <c r="C68" s="241" t="s">
        <v>23</v>
      </c>
      <c r="D68" s="242"/>
      <c r="E68" s="52">
        <f>SUM(E61:E67)</f>
        <v>19</v>
      </c>
      <c r="F68" s="52">
        <f>SUM(F61:F67)</f>
        <v>0</v>
      </c>
      <c r="G68" s="52">
        <f>SUM(G61:G67)</f>
        <v>0</v>
      </c>
      <c r="H68" s="52">
        <f>E68+(F68+G68)/2</f>
        <v>19</v>
      </c>
      <c r="I68" s="52">
        <f>SUM(I61:I67)</f>
        <v>30</v>
      </c>
      <c r="J68" s="53"/>
      <c r="K68" s="85"/>
      <c r="L68" s="51" t="s">
        <v>23</v>
      </c>
      <c r="M68" s="54"/>
      <c r="N68" s="55"/>
      <c r="O68" s="52">
        <f>SUM(O61:O67)</f>
        <v>19</v>
      </c>
      <c r="P68" s="52">
        <f>SUM(P61:P67)</f>
        <v>0</v>
      </c>
      <c r="Q68" s="52">
        <f>SUM(Q61:Q67)</f>
        <v>0</v>
      </c>
      <c r="R68" s="52">
        <f>O68+(P68+Q68)/2</f>
        <v>19</v>
      </c>
      <c r="S68" s="52">
        <f>SUM(S61:S67)</f>
        <v>30</v>
      </c>
    </row>
    <row r="69" spans="1:19" ht="12" x14ac:dyDescent="0.25">
      <c r="A69" s="59"/>
      <c r="B69" s="33" t="s">
        <v>33</v>
      </c>
      <c r="C69" s="21"/>
      <c r="D69" s="20"/>
      <c r="E69" s="21"/>
      <c r="F69" s="21"/>
      <c r="G69" s="21"/>
      <c r="H69" s="21"/>
      <c r="I69" s="31">
        <f>SUMIF(D61:D67,"=UE",I61:I67)</f>
        <v>6</v>
      </c>
      <c r="J69" s="56"/>
      <c r="K69" s="59"/>
      <c r="L69" s="33" t="s">
        <v>33</v>
      </c>
      <c r="M69" s="21"/>
      <c r="N69" s="20"/>
      <c r="O69" s="20"/>
      <c r="P69" s="20"/>
      <c r="Q69" s="20"/>
      <c r="R69" s="20"/>
      <c r="S69" s="31">
        <f>SUMIF(N61:N67,"=UE",S61:S67)</f>
        <v>6</v>
      </c>
    </row>
    <row r="70" spans="1:19" ht="12" x14ac:dyDescent="0.25">
      <c r="A70" s="63"/>
      <c r="B70" s="35" t="s">
        <v>32</v>
      </c>
      <c r="C70" s="36"/>
      <c r="D70" s="37"/>
      <c r="E70" s="38"/>
      <c r="F70" s="38"/>
      <c r="G70" s="38"/>
      <c r="H70" s="38"/>
      <c r="I70" s="39">
        <f>SUMIF(C61:C67,"=S",I61:I67)</f>
        <v>12</v>
      </c>
      <c r="J70" s="20"/>
      <c r="K70" s="63"/>
      <c r="L70" s="35" t="s">
        <v>32</v>
      </c>
      <c r="M70" s="36"/>
      <c r="N70" s="37"/>
      <c r="O70" s="38"/>
      <c r="P70" s="38"/>
      <c r="Q70" s="38"/>
      <c r="R70" s="38"/>
      <c r="S70" s="39">
        <f>SUMIF(M61:M67,"=S",S61:S67)</f>
        <v>12</v>
      </c>
    </row>
    <row r="71" spans="1:19" ht="12" x14ac:dyDescent="0.25">
      <c r="A71" s="65"/>
      <c r="B71" s="57" t="s">
        <v>35</v>
      </c>
      <c r="C71" s="49"/>
      <c r="D71" s="69"/>
      <c r="E71" s="76"/>
      <c r="F71" s="76"/>
      <c r="G71" s="76"/>
      <c r="H71" s="76"/>
      <c r="I71" s="77">
        <f>SUMIF(C61:C67,"=ÜS",I61:I67)</f>
        <v>6</v>
      </c>
      <c r="J71" s="20"/>
      <c r="K71" s="65"/>
      <c r="L71" s="57" t="s">
        <v>35</v>
      </c>
      <c r="M71" s="49"/>
      <c r="N71" s="69"/>
      <c r="O71" s="76"/>
      <c r="P71" s="76"/>
      <c r="Q71" s="76"/>
      <c r="R71" s="76"/>
      <c r="S71" s="77">
        <f>SUMIF(M61:M67,"=ÜS",S61:S67)</f>
        <v>6</v>
      </c>
    </row>
    <row r="73" spans="1:19" x14ac:dyDescent="0.2">
      <c r="A73" s="244" t="s">
        <v>471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  <row r="74" spans="1:19" x14ac:dyDescent="0.2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</sheetData>
  <mergeCells count="27">
    <mergeCell ref="A73:S74"/>
    <mergeCell ref="A40:S40"/>
    <mergeCell ref="A57:S57"/>
    <mergeCell ref="A59:I59"/>
    <mergeCell ref="K59:S59"/>
    <mergeCell ref="C68:D68"/>
    <mergeCell ref="C52:D52"/>
    <mergeCell ref="A42:I42"/>
    <mergeCell ref="K42:S42"/>
    <mergeCell ref="K9:S9"/>
    <mergeCell ref="A23:S23"/>
    <mergeCell ref="A25:I25"/>
    <mergeCell ref="K25:S25"/>
    <mergeCell ref="C35:D35"/>
    <mergeCell ref="A9:I9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S8"/>
  </mergeCells>
  <dataValidations count="6">
    <dataValidation type="list" allowBlank="1" showInputMessage="1" showErrorMessage="1" sqref="M61:M67 C44:C49 C61:C67 M44:M51 M27:M34 C27:C34 M11:M14">
      <formula1>$U$11:$U$15</formula1>
    </dataValidation>
    <dataValidation type="list" allowBlank="1" showInputMessage="1" showErrorMessage="1" sqref="D44:D49 D61:D67 N61:N67 N44:N51 N27:N34 D27:D34 N11:N14">
      <formula1>$V$11:$V$14</formula1>
    </dataValidation>
    <dataValidation type="list" allowBlank="1" showInputMessage="1" showErrorMessage="1" sqref="D14 D11:D12">
      <formula1>$V$10:$V$15</formula1>
    </dataValidation>
    <dataValidation type="list" allowBlank="1" showInputMessage="1" showErrorMessage="1" sqref="D13">
      <formula1>$V$11:$V$15</formula1>
    </dataValidation>
    <dataValidation type="list" allowBlank="1" showInputMessage="1" showErrorMessage="1" sqref="C11:C14">
      <formula1>$U$11:$U$17</formula1>
    </dataValidation>
    <dataValidation type="list" allowBlank="1" showInputMessage="1" showErrorMessage="1" sqref="C15:D17 M15:N17">
      <formula1>#REF!</formula1>
    </dataValidation>
  </dataValidations>
  <printOptions verticalCentered="1"/>
  <pageMargins left="0" right="0" top="0" bottom="0" header="0" footer="0"/>
  <pageSetup paperSize="9" scale="71" orientation="portrait" verticalDpi="0" r:id="rId1"/>
  <rowBreaks count="1" manualBreakCount="1">
    <brk id="74" max="16383" man="1"/>
  </rowBreaks>
  <colBreaks count="1" manualBreakCount="1">
    <brk id="1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A2" sqref="A2:S2"/>
    </sheetView>
  </sheetViews>
  <sheetFormatPr defaultColWidth="9.109375" defaultRowHeight="11.4" x14ac:dyDescent="0.2"/>
  <cols>
    <col min="1" max="1" width="7.44140625" style="75" customWidth="1"/>
    <col min="2" max="2" width="34.109375" style="3" bestFit="1" customWidth="1"/>
    <col min="3" max="3" width="5.44140625" style="74" bestFit="1" customWidth="1"/>
    <col min="4" max="4" width="6.88671875" style="3" bestFit="1" customWidth="1"/>
    <col min="5" max="5" width="3.88671875" style="74" bestFit="1" customWidth="1"/>
    <col min="6" max="6" width="3.5546875" style="74" customWidth="1"/>
    <col min="7" max="7" width="2.5546875" style="74" bestFit="1" customWidth="1"/>
    <col min="8" max="8" width="4.6640625" style="74" customWidth="1"/>
    <col min="9" max="9" width="5.5546875" style="74" customWidth="1"/>
    <col min="10" max="10" width="2.5546875" style="3" customWidth="1"/>
    <col min="11" max="11" width="7.33203125" style="75" customWidth="1"/>
    <col min="12" max="12" width="34.33203125" style="3" bestFit="1" customWidth="1"/>
    <col min="13" max="13" width="4.5546875" style="74" customWidth="1"/>
    <col min="14" max="14" width="6.5546875" style="3" customWidth="1"/>
    <col min="15" max="15" width="3.88671875" style="3" bestFit="1" customWidth="1"/>
    <col min="16" max="16" width="2.5546875" style="3" bestFit="1" customWidth="1"/>
    <col min="17" max="17" width="3.109375" style="3" customWidth="1"/>
    <col min="18" max="18" width="3.88671875" style="3" bestFit="1" customWidth="1"/>
    <col min="19" max="19" width="6.33203125" style="3" bestFit="1" customWidth="1"/>
    <col min="20" max="21" width="9.109375" style="87"/>
    <col min="22" max="22" width="26.6640625" style="87" customWidth="1"/>
    <col min="23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196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60" t="s">
        <v>1</v>
      </c>
      <c r="B5" s="261"/>
      <c r="C5" s="261"/>
      <c r="D5" s="261"/>
      <c r="E5" s="262">
        <f>H20+R20+H36+R36+H53+R53+H69+R69</f>
        <v>155</v>
      </c>
      <c r="F5" s="262"/>
      <c r="G5" s="263" t="s">
        <v>2</v>
      </c>
      <c r="H5" s="263"/>
      <c r="I5" s="134">
        <f>I20+S20+I36+S36+I53+S53+I69+S69</f>
        <v>240</v>
      </c>
      <c r="J5" s="264" t="s">
        <v>457</v>
      </c>
      <c r="K5" s="264"/>
      <c r="L5" s="264"/>
      <c r="M5" s="264"/>
      <c r="N5" s="264"/>
      <c r="O5" s="264"/>
      <c r="P5" s="264"/>
      <c r="Q5" s="264"/>
      <c r="R5" s="264"/>
      <c r="S5" s="265"/>
    </row>
    <row r="6" spans="1:19" ht="12" x14ac:dyDescent="0.2">
      <c r="A6" s="266" t="s">
        <v>38</v>
      </c>
      <c r="B6" s="267"/>
      <c r="C6" s="135">
        <f>I23+S23+I39+S39+I56+S56+I72+S72</f>
        <v>18</v>
      </c>
      <c r="D6" s="267" t="s">
        <v>37</v>
      </c>
      <c r="E6" s="267"/>
      <c r="F6" s="267"/>
      <c r="G6" s="267"/>
      <c r="H6" s="267"/>
      <c r="I6" s="267"/>
      <c r="J6" s="267"/>
      <c r="K6" s="233">
        <f>((I22+S22+I38+S38+I23+S23+I39+S39+I55+I56+S55+S56+I71+I72+S71+S72)/I5*100)</f>
        <v>27.500000000000004</v>
      </c>
      <c r="L6" s="267" t="s">
        <v>36</v>
      </c>
      <c r="M6" s="267"/>
      <c r="N6" s="267"/>
      <c r="O6" s="267"/>
      <c r="P6" s="267"/>
      <c r="Q6" s="267"/>
      <c r="R6" s="268">
        <f>((I21+S21+I37+S37+I54+S54+I70+S70)/I5)*100</f>
        <v>12.5</v>
      </c>
      <c r="S6" s="269"/>
    </row>
    <row r="7" spans="1:19" ht="9.9" customHeight="1" x14ac:dyDescent="0.2">
      <c r="A7" s="136"/>
      <c r="B7" s="136"/>
      <c r="C7" s="137"/>
      <c r="D7" s="136"/>
      <c r="E7" s="136"/>
      <c r="F7" s="136"/>
      <c r="G7" s="136"/>
      <c r="H7" s="136"/>
      <c r="I7" s="136"/>
      <c r="J7" s="136"/>
      <c r="K7" s="137"/>
      <c r="L7" s="136"/>
      <c r="M7" s="136"/>
      <c r="N7" s="136"/>
      <c r="O7" s="136"/>
      <c r="P7" s="136"/>
      <c r="Q7" s="136"/>
      <c r="R7" s="138"/>
      <c r="S7" s="138"/>
    </row>
    <row r="8" spans="1:19" ht="12" x14ac:dyDescent="0.2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</row>
    <row r="9" spans="1:19" ht="9.9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2" x14ac:dyDescent="0.2">
      <c r="A10" s="257" t="s">
        <v>4</v>
      </c>
      <c r="B10" s="257"/>
      <c r="C10" s="257"/>
      <c r="D10" s="257"/>
      <c r="E10" s="257"/>
      <c r="F10" s="257"/>
      <c r="G10" s="257"/>
      <c r="H10" s="257"/>
      <c r="I10" s="257"/>
      <c r="J10" s="140"/>
      <c r="K10" s="257" t="s">
        <v>5</v>
      </c>
      <c r="L10" s="257"/>
      <c r="M10" s="257"/>
      <c r="N10" s="257"/>
      <c r="O10" s="257"/>
      <c r="P10" s="257"/>
      <c r="Q10" s="257"/>
      <c r="R10" s="257"/>
      <c r="S10" s="257"/>
    </row>
    <row r="11" spans="1:19" ht="25.5" customHeight="1" x14ac:dyDescent="0.2">
      <c r="A11" s="141" t="s">
        <v>28</v>
      </c>
      <c r="B11" s="142" t="s">
        <v>24</v>
      </c>
      <c r="C11" s="143" t="s">
        <v>25</v>
      </c>
      <c r="D11" s="144" t="s">
        <v>21</v>
      </c>
      <c r="E11" s="143" t="s">
        <v>6</v>
      </c>
      <c r="F11" s="143" t="s">
        <v>7</v>
      </c>
      <c r="G11" s="143" t="s">
        <v>8</v>
      </c>
      <c r="H11" s="145" t="s">
        <v>9</v>
      </c>
      <c r="I11" s="143" t="s">
        <v>10</v>
      </c>
      <c r="J11" s="140"/>
      <c r="K11" s="141" t="s">
        <v>28</v>
      </c>
      <c r="L11" s="142" t="s">
        <v>24</v>
      </c>
      <c r="M11" s="143" t="s">
        <v>25</v>
      </c>
      <c r="N11" s="144" t="s">
        <v>21</v>
      </c>
      <c r="O11" s="143" t="s">
        <v>6</v>
      </c>
      <c r="P11" s="143" t="s">
        <v>7</v>
      </c>
      <c r="Q11" s="143" t="s">
        <v>8</v>
      </c>
      <c r="R11" s="145" t="s">
        <v>9</v>
      </c>
      <c r="S11" s="143" t="s">
        <v>10</v>
      </c>
    </row>
    <row r="12" spans="1:19" x14ac:dyDescent="0.2">
      <c r="A12" s="146" t="s">
        <v>430</v>
      </c>
      <c r="B12" s="147" t="s">
        <v>197</v>
      </c>
      <c r="C12" s="148" t="s">
        <v>31</v>
      </c>
      <c r="D12" s="148" t="s">
        <v>22</v>
      </c>
      <c r="E12" s="148">
        <v>3</v>
      </c>
      <c r="F12" s="148">
        <v>0</v>
      </c>
      <c r="G12" s="148">
        <v>0</v>
      </c>
      <c r="H12" s="149">
        <f>E12+(F12+G12)/2</f>
        <v>3</v>
      </c>
      <c r="I12" s="148">
        <v>6</v>
      </c>
      <c r="J12" s="150"/>
      <c r="K12" s="146" t="s">
        <v>397</v>
      </c>
      <c r="L12" s="147" t="s">
        <v>198</v>
      </c>
      <c r="M12" s="148" t="s">
        <v>31</v>
      </c>
      <c r="N12" s="148" t="s">
        <v>22</v>
      </c>
      <c r="O12" s="148">
        <v>3</v>
      </c>
      <c r="P12" s="148">
        <v>0</v>
      </c>
      <c r="Q12" s="148">
        <v>0</v>
      </c>
      <c r="R12" s="149">
        <f t="shared" ref="R12" si="0">O12+(P12+Q12)/2</f>
        <v>3</v>
      </c>
      <c r="S12" s="148">
        <v>7</v>
      </c>
    </row>
    <row r="13" spans="1:19" x14ac:dyDescent="0.2">
      <c r="A13" s="151" t="s">
        <v>127</v>
      </c>
      <c r="B13" s="147" t="s">
        <v>199</v>
      </c>
      <c r="C13" s="148" t="s">
        <v>31</v>
      </c>
      <c r="D13" s="148" t="s">
        <v>22</v>
      </c>
      <c r="E13" s="148">
        <v>3</v>
      </c>
      <c r="F13" s="148">
        <v>0</v>
      </c>
      <c r="G13" s="148">
        <v>0</v>
      </c>
      <c r="H13" s="149">
        <f t="shared" ref="H13:H15" si="1">E13+(F13+G13)/2</f>
        <v>3</v>
      </c>
      <c r="I13" s="148">
        <v>5</v>
      </c>
      <c r="J13" s="150"/>
      <c r="K13" s="151" t="s">
        <v>129</v>
      </c>
      <c r="L13" s="147" t="s">
        <v>136</v>
      </c>
      <c r="M13" s="148" t="s">
        <v>31</v>
      </c>
      <c r="N13" s="148" t="s">
        <v>20</v>
      </c>
      <c r="O13" s="148">
        <v>2</v>
      </c>
      <c r="P13" s="148">
        <v>0</v>
      </c>
      <c r="Q13" s="148">
        <v>0</v>
      </c>
      <c r="R13" s="149">
        <f>O13+(P13+Q13)/2</f>
        <v>2</v>
      </c>
      <c r="S13" s="148">
        <v>4</v>
      </c>
    </row>
    <row r="14" spans="1:19" x14ac:dyDescent="0.2">
      <c r="A14" s="146" t="s">
        <v>307</v>
      </c>
      <c r="B14" s="147" t="s">
        <v>43</v>
      </c>
      <c r="C14" s="148" t="s">
        <v>31</v>
      </c>
      <c r="D14" s="148" t="s">
        <v>20</v>
      </c>
      <c r="E14" s="148">
        <v>3</v>
      </c>
      <c r="F14" s="148">
        <v>0</v>
      </c>
      <c r="G14" s="148">
        <v>0</v>
      </c>
      <c r="H14" s="149">
        <f t="shared" si="1"/>
        <v>3</v>
      </c>
      <c r="I14" s="148">
        <v>4</v>
      </c>
      <c r="J14" s="150"/>
      <c r="K14" s="146" t="s">
        <v>321</v>
      </c>
      <c r="L14" s="147" t="s">
        <v>52</v>
      </c>
      <c r="M14" s="148" t="s">
        <v>31</v>
      </c>
      <c r="N14" s="148" t="s">
        <v>22</v>
      </c>
      <c r="O14" s="148">
        <v>3</v>
      </c>
      <c r="P14" s="148">
        <v>0</v>
      </c>
      <c r="Q14" s="148">
        <v>0</v>
      </c>
      <c r="R14" s="149">
        <f>O14+(P14+Q14)/2</f>
        <v>3</v>
      </c>
      <c r="S14" s="148">
        <v>6</v>
      </c>
    </row>
    <row r="15" spans="1:19" x14ac:dyDescent="0.2">
      <c r="A15" s="146" t="s">
        <v>308</v>
      </c>
      <c r="B15" s="147" t="s">
        <v>44</v>
      </c>
      <c r="C15" s="148" t="s">
        <v>31</v>
      </c>
      <c r="D15" s="148" t="s">
        <v>22</v>
      </c>
      <c r="E15" s="148">
        <v>3</v>
      </c>
      <c r="F15" s="148">
        <v>0</v>
      </c>
      <c r="G15" s="148">
        <v>0</v>
      </c>
      <c r="H15" s="149">
        <f t="shared" si="1"/>
        <v>3</v>
      </c>
      <c r="I15" s="148">
        <v>5</v>
      </c>
      <c r="J15" s="150"/>
      <c r="K15" s="19" t="s">
        <v>485</v>
      </c>
      <c r="L15" s="20" t="s">
        <v>202</v>
      </c>
      <c r="M15" s="148" t="s">
        <v>31</v>
      </c>
      <c r="N15" s="148" t="s">
        <v>22</v>
      </c>
      <c r="O15" s="148">
        <v>3</v>
      </c>
      <c r="P15" s="148">
        <v>0</v>
      </c>
      <c r="Q15" s="148">
        <v>0</v>
      </c>
      <c r="R15" s="149">
        <f>O15+(P15+Q15)/2</f>
        <v>3</v>
      </c>
      <c r="S15" s="148">
        <v>6</v>
      </c>
    </row>
    <row r="16" spans="1:19" ht="13.2" x14ac:dyDescent="0.25">
      <c r="A16" s="146" t="s">
        <v>171</v>
      </c>
      <c r="B16" s="147" t="s">
        <v>488</v>
      </c>
      <c r="C16" s="148" t="s">
        <v>31</v>
      </c>
      <c r="D16" s="148" t="s">
        <v>22</v>
      </c>
      <c r="E16" s="148">
        <v>3</v>
      </c>
      <c r="F16" s="148">
        <v>0</v>
      </c>
      <c r="G16" s="148">
        <v>0</v>
      </c>
      <c r="H16" s="149">
        <f>E16+(F16+G16)/2</f>
        <v>3</v>
      </c>
      <c r="I16" s="148">
        <v>3</v>
      </c>
      <c r="J16" s="150"/>
      <c r="K16" s="2" t="s">
        <v>461</v>
      </c>
      <c r="L16" s="1" t="s">
        <v>462</v>
      </c>
      <c r="M16" s="152" t="s">
        <v>31</v>
      </c>
      <c r="N16" s="152" t="s">
        <v>22</v>
      </c>
      <c r="O16" s="152">
        <v>4</v>
      </c>
      <c r="P16" s="152">
        <v>0</v>
      </c>
      <c r="Q16" s="152">
        <v>0</v>
      </c>
      <c r="R16" s="149">
        <f>O16+(P16+Q16)/2</f>
        <v>4</v>
      </c>
      <c r="S16" s="152">
        <v>5</v>
      </c>
    </row>
    <row r="17" spans="1:19" ht="13.2" x14ac:dyDescent="0.25">
      <c r="A17" s="2" t="s">
        <v>459</v>
      </c>
      <c r="B17" s="1" t="s">
        <v>460</v>
      </c>
      <c r="C17" s="152" t="s">
        <v>31</v>
      </c>
      <c r="D17" s="152" t="s">
        <v>22</v>
      </c>
      <c r="E17" s="152">
        <v>4</v>
      </c>
      <c r="F17" s="152">
        <v>0</v>
      </c>
      <c r="G17" s="152">
        <v>0</v>
      </c>
      <c r="H17" s="149">
        <f>E17+(F17+G17)/2</f>
        <v>4</v>
      </c>
      <c r="I17" s="152">
        <v>5</v>
      </c>
      <c r="J17" s="150"/>
      <c r="K17" s="83" t="s">
        <v>463</v>
      </c>
      <c r="L17" s="23" t="s">
        <v>60</v>
      </c>
      <c r="M17" s="153" t="s">
        <v>30</v>
      </c>
      <c r="N17" s="153" t="s">
        <v>20</v>
      </c>
      <c r="O17" s="153">
        <v>2</v>
      </c>
      <c r="P17" s="153">
        <v>0</v>
      </c>
      <c r="Q17" s="153">
        <v>0</v>
      </c>
      <c r="R17" s="154">
        <f t="shared" ref="R17:R18" si="2">O17+(P17+Q17)/2</f>
        <v>2</v>
      </c>
      <c r="S17" s="153">
        <v>1</v>
      </c>
    </row>
    <row r="18" spans="1:19" x14ac:dyDescent="0.2">
      <c r="A18" s="83" t="s">
        <v>458</v>
      </c>
      <c r="B18" s="23" t="s">
        <v>47</v>
      </c>
      <c r="C18" s="153" t="s">
        <v>30</v>
      </c>
      <c r="D18" s="153" t="s">
        <v>20</v>
      </c>
      <c r="E18" s="153">
        <v>2</v>
      </c>
      <c r="F18" s="153">
        <v>0</v>
      </c>
      <c r="G18" s="153">
        <v>0</v>
      </c>
      <c r="H18" s="154">
        <f>E18+(F18+G18)/2</f>
        <v>2</v>
      </c>
      <c r="I18" s="153">
        <v>1</v>
      </c>
      <c r="J18" s="150"/>
      <c r="K18" s="83" t="s">
        <v>465</v>
      </c>
      <c r="L18" s="29" t="s">
        <v>27</v>
      </c>
      <c r="M18" s="153" t="s">
        <v>30</v>
      </c>
      <c r="N18" s="153" t="s">
        <v>20</v>
      </c>
      <c r="O18" s="153">
        <v>2</v>
      </c>
      <c r="P18" s="153">
        <v>0</v>
      </c>
      <c r="Q18" s="153">
        <v>0</v>
      </c>
      <c r="R18" s="154">
        <f t="shared" si="2"/>
        <v>2</v>
      </c>
      <c r="S18" s="153">
        <v>1</v>
      </c>
    </row>
    <row r="19" spans="1:19" x14ac:dyDescent="0.2">
      <c r="A19" s="83" t="s">
        <v>464</v>
      </c>
      <c r="B19" s="23" t="s">
        <v>26</v>
      </c>
      <c r="C19" s="153" t="s">
        <v>30</v>
      </c>
      <c r="D19" s="153" t="s">
        <v>20</v>
      </c>
      <c r="E19" s="153">
        <v>2</v>
      </c>
      <c r="F19" s="153">
        <v>0</v>
      </c>
      <c r="G19" s="153">
        <v>0</v>
      </c>
      <c r="H19" s="154">
        <f>E19+(F19+G19)/2</f>
        <v>2</v>
      </c>
      <c r="I19" s="153">
        <v>1</v>
      </c>
      <c r="J19" s="155"/>
      <c r="K19" s="151"/>
      <c r="L19" s="156"/>
      <c r="M19" s="152"/>
      <c r="N19" s="152"/>
      <c r="O19" s="152"/>
      <c r="P19" s="152"/>
      <c r="Q19" s="152"/>
      <c r="R19" s="149"/>
      <c r="S19" s="152"/>
    </row>
    <row r="20" spans="1:19" ht="12" x14ac:dyDescent="0.2">
      <c r="A20" s="157"/>
      <c r="B20" s="158" t="s">
        <v>23</v>
      </c>
      <c r="C20" s="258"/>
      <c r="D20" s="259"/>
      <c r="E20" s="145">
        <f>SUM(E12:E19)</f>
        <v>23</v>
      </c>
      <c r="F20" s="145">
        <f>SUM(F12:F19)</f>
        <v>0</v>
      </c>
      <c r="G20" s="145">
        <f>SUM(G12:G19)</f>
        <v>0</v>
      </c>
      <c r="H20" s="145">
        <f>SUM(H12:H19)</f>
        <v>23</v>
      </c>
      <c r="I20" s="145">
        <f>SUM(I12:I19)</f>
        <v>30</v>
      </c>
      <c r="J20" s="155"/>
      <c r="K20" s="157"/>
      <c r="L20" s="158" t="s">
        <v>23</v>
      </c>
      <c r="M20" s="258"/>
      <c r="N20" s="259"/>
      <c r="O20" s="145">
        <f>SUM(O12:O18)</f>
        <v>19</v>
      </c>
      <c r="P20" s="145">
        <f>SUM(P12:P18)</f>
        <v>0</v>
      </c>
      <c r="Q20" s="145">
        <f>SUM(Q12:Q18)</f>
        <v>0</v>
      </c>
      <c r="R20" s="145">
        <f>SUM(R12:R18)</f>
        <v>19</v>
      </c>
      <c r="S20" s="145">
        <f>SUM(S12:S18)</f>
        <v>30</v>
      </c>
    </row>
    <row r="21" spans="1:19" ht="12" x14ac:dyDescent="0.2">
      <c r="A21" s="157"/>
      <c r="B21" s="159" t="s">
        <v>33</v>
      </c>
      <c r="C21" s="148"/>
      <c r="D21" s="160"/>
      <c r="E21" s="149"/>
      <c r="F21" s="149"/>
      <c r="G21" s="149"/>
      <c r="H21" s="149"/>
      <c r="I21" s="145">
        <f>SUMIF(D12:D19,"=UE",I12:I19)</f>
        <v>6</v>
      </c>
      <c r="J21" s="150"/>
      <c r="K21" s="157"/>
      <c r="L21" s="159" t="s">
        <v>33</v>
      </c>
      <c r="M21" s="148"/>
      <c r="N21" s="160"/>
      <c r="O21" s="149"/>
      <c r="P21" s="149"/>
      <c r="Q21" s="149"/>
      <c r="R21" s="149"/>
      <c r="S21" s="145">
        <f>SUMIF(N12:N18,"=UE",S12:S18)</f>
        <v>6</v>
      </c>
    </row>
    <row r="22" spans="1:19" ht="12" x14ac:dyDescent="0.2">
      <c r="A22" s="161"/>
      <c r="B22" s="162" t="s">
        <v>32</v>
      </c>
      <c r="C22" s="163"/>
      <c r="D22" s="164"/>
      <c r="E22" s="165"/>
      <c r="F22" s="165"/>
      <c r="G22" s="165"/>
      <c r="H22" s="165"/>
      <c r="I22" s="166">
        <f>SUMIF(C12:C19,"=S",I12:I19)</f>
        <v>0</v>
      </c>
      <c r="J22" s="150"/>
      <c r="K22" s="161"/>
      <c r="L22" s="162" t="s">
        <v>32</v>
      </c>
      <c r="M22" s="163"/>
      <c r="N22" s="164"/>
      <c r="O22" s="165"/>
      <c r="P22" s="165"/>
      <c r="Q22" s="165"/>
      <c r="R22" s="165"/>
      <c r="S22" s="166">
        <f>SUMIF(M12:M18,"=S",S12:S18)</f>
        <v>0</v>
      </c>
    </row>
    <row r="23" spans="1:19" ht="12" x14ac:dyDescent="0.2">
      <c r="A23" s="181"/>
      <c r="B23" s="178" t="s">
        <v>35</v>
      </c>
      <c r="C23" s="183"/>
      <c r="D23" s="182"/>
      <c r="E23" s="184"/>
      <c r="F23" s="184"/>
      <c r="G23" s="184"/>
      <c r="H23" s="184"/>
      <c r="I23" s="189">
        <f>SUMIF(C12:C19,"=ÜS",I12:I19)</f>
        <v>0</v>
      </c>
      <c r="J23" s="150"/>
      <c r="K23" s="181"/>
      <c r="L23" s="178" t="s">
        <v>35</v>
      </c>
      <c r="M23" s="183"/>
      <c r="N23" s="182"/>
      <c r="O23" s="184"/>
      <c r="P23" s="184"/>
      <c r="Q23" s="184"/>
      <c r="R23" s="184"/>
      <c r="S23" s="189">
        <f>SUMIF(M12:M18,"=ÜS",S12:S18)</f>
        <v>0</v>
      </c>
    </row>
    <row r="24" spans="1:19" s="95" customFormat="1" ht="9.9" customHeight="1" x14ac:dyDescent="0.2">
      <c r="A24" s="167"/>
      <c r="B24" s="168"/>
      <c r="C24" s="169"/>
      <c r="D24" s="170"/>
      <c r="E24" s="171"/>
      <c r="F24" s="171"/>
      <c r="G24" s="171"/>
      <c r="H24" s="171"/>
      <c r="I24" s="172"/>
      <c r="J24" s="173"/>
      <c r="K24" s="167"/>
      <c r="L24" s="168"/>
      <c r="M24" s="169"/>
      <c r="N24" s="170"/>
      <c r="O24" s="171"/>
      <c r="P24" s="171"/>
      <c r="Q24" s="171"/>
      <c r="R24" s="171"/>
      <c r="S24" s="172"/>
    </row>
    <row r="25" spans="1:19" ht="12" x14ac:dyDescent="0.2">
      <c r="A25" s="256" t="s">
        <v>11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</row>
    <row r="26" spans="1:19" ht="9.9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ht="12" x14ac:dyDescent="0.2">
      <c r="A27" s="257" t="s">
        <v>12</v>
      </c>
      <c r="B27" s="257"/>
      <c r="C27" s="257"/>
      <c r="D27" s="257"/>
      <c r="E27" s="257"/>
      <c r="F27" s="257"/>
      <c r="G27" s="257"/>
      <c r="H27" s="257"/>
      <c r="I27" s="257"/>
      <c r="J27" s="139"/>
      <c r="K27" s="257" t="s">
        <v>13</v>
      </c>
      <c r="L27" s="257"/>
      <c r="M27" s="257"/>
      <c r="N27" s="257"/>
      <c r="O27" s="257"/>
      <c r="P27" s="257"/>
      <c r="Q27" s="257"/>
      <c r="R27" s="257"/>
      <c r="S27" s="257"/>
    </row>
    <row r="28" spans="1:19" ht="28.5" customHeight="1" x14ac:dyDescent="0.2">
      <c r="A28" s="141" t="s">
        <v>28</v>
      </c>
      <c r="B28" s="142" t="s">
        <v>24</v>
      </c>
      <c r="C28" s="143" t="s">
        <v>25</v>
      </c>
      <c r="D28" s="144" t="s">
        <v>21</v>
      </c>
      <c r="E28" s="143" t="s">
        <v>6</v>
      </c>
      <c r="F28" s="143" t="s">
        <v>7</v>
      </c>
      <c r="G28" s="143" t="s">
        <v>8</v>
      </c>
      <c r="H28" s="174" t="s">
        <v>9</v>
      </c>
      <c r="I28" s="143" t="s">
        <v>10</v>
      </c>
      <c r="J28" s="140"/>
      <c r="K28" s="141" t="s">
        <v>28</v>
      </c>
      <c r="L28" s="142" t="s">
        <v>24</v>
      </c>
      <c r="M28" s="143" t="s">
        <v>25</v>
      </c>
      <c r="N28" s="144" t="s">
        <v>21</v>
      </c>
      <c r="O28" s="143" t="s">
        <v>6</v>
      </c>
      <c r="P28" s="143" t="s">
        <v>7</v>
      </c>
      <c r="Q28" s="143" t="s">
        <v>8</v>
      </c>
      <c r="R28" s="174" t="s">
        <v>9</v>
      </c>
      <c r="S28" s="143" t="s">
        <v>10</v>
      </c>
    </row>
    <row r="29" spans="1:19" ht="12" x14ac:dyDescent="0.2">
      <c r="A29" s="151" t="s">
        <v>377</v>
      </c>
      <c r="B29" s="156" t="s">
        <v>200</v>
      </c>
      <c r="C29" s="152" t="s">
        <v>31</v>
      </c>
      <c r="D29" s="152" t="s">
        <v>22</v>
      </c>
      <c r="E29" s="152">
        <v>3</v>
      </c>
      <c r="F29" s="152">
        <v>0</v>
      </c>
      <c r="G29" s="152">
        <v>0</v>
      </c>
      <c r="H29" s="149">
        <f t="shared" ref="H29" si="3">E29+(F29+G29)/2</f>
        <v>3</v>
      </c>
      <c r="I29" s="152">
        <v>6</v>
      </c>
      <c r="J29" s="140"/>
      <c r="K29" s="146" t="s">
        <v>381</v>
      </c>
      <c r="L29" s="147" t="s">
        <v>201</v>
      </c>
      <c r="M29" s="148" t="s">
        <v>31</v>
      </c>
      <c r="N29" s="148" t="s">
        <v>22</v>
      </c>
      <c r="O29" s="148">
        <v>3</v>
      </c>
      <c r="P29" s="148">
        <v>0</v>
      </c>
      <c r="Q29" s="148">
        <v>0</v>
      </c>
      <c r="R29" s="149">
        <f t="shared" ref="R29" si="4">O29+(P29+Q29)/2</f>
        <v>3</v>
      </c>
      <c r="S29" s="148">
        <v>6</v>
      </c>
    </row>
    <row r="30" spans="1:19" x14ac:dyDescent="0.2">
      <c r="A30" s="151" t="s">
        <v>378</v>
      </c>
      <c r="B30" s="147" t="s">
        <v>206</v>
      </c>
      <c r="C30" s="152" t="s">
        <v>31</v>
      </c>
      <c r="D30" s="152" t="s">
        <v>22</v>
      </c>
      <c r="E30" s="152">
        <v>3</v>
      </c>
      <c r="F30" s="152">
        <v>0</v>
      </c>
      <c r="G30" s="152">
        <v>0</v>
      </c>
      <c r="H30" s="149">
        <f>E30+(F30+G30)/2</f>
        <v>3</v>
      </c>
      <c r="I30" s="152">
        <v>6</v>
      </c>
      <c r="J30" s="150"/>
      <c r="K30" s="146" t="s">
        <v>382</v>
      </c>
      <c r="L30" s="147" t="s">
        <v>203</v>
      </c>
      <c r="M30" s="148" t="s">
        <v>31</v>
      </c>
      <c r="N30" s="148" t="s">
        <v>22</v>
      </c>
      <c r="O30" s="148">
        <v>3</v>
      </c>
      <c r="P30" s="148">
        <v>0</v>
      </c>
      <c r="Q30" s="148">
        <v>0</v>
      </c>
      <c r="R30" s="149">
        <f>O30+(P30+Q30)/2</f>
        <v>3</v>
      </c>
      <c r="S30" s="148">
        <v>5</v>
      </c>
    </row>
    <row r="31" spans="1:19" x14ac:dyDescent="0.2">
      <c r="A31" s="151" t="s">
        <v>379</v>
      </c>
      <c r="B31" s="156" t="s">
        <v>204</v>
      </c>
      <c r="C31" s="152" t="s">
        <v>31</v>
      </c>
      <c r="D31" s="152" t="s">
        <v>22</v>
      </c>
      <c r="E31" s="152">
        <v>3</v>
      </c>
      <c r="F31" s="152">
        <v>0</v>
      </c>
      <c r="G31" s="152">
        <v>0</v>
      </c>
      <c r="H31" s="149">
        <f>E31+(F31+G31)/2</f>
        <v>3</v>
      </c>
      <c r="I31" s="152">
        <v>6</v>
      </c>
      <c r="J31" s="150"/>
      <c r="K31" s="146" t="s">
        <v>383</v>
      </c>
      <c r="L31" s="156" t="s">
        <v>205</v>
      </c>
      <c r="M31" s="148" t="s">
        <v>31</v>
      </c>
      <c r="N31" s="148" t="s">
        <v>22</v>
      </c>
      <c r="O31" s="148">
        <v>3</v>
      </c>
      <c r="P31" s="148">
        <v>0</v>
      </c>
      <c r="Q31" s="148">
        <v>0</v>
      </c>
      <c r="R31" s="149">
        <f>O31+(P31+Q31)/2</f>
        <v>3</v>
      </c>
      <c r="S31" s="148">
        <v>6</v>
      </c>
    </row>
    <row r="32" spans="1:19" x14ac:dyDescent="0.2">
      <c r="A32" s="151" t="s">
        <v>380</v>
      </c>
      <c r="B32" s="156" t="s">
        <v>104</v>
      </c>
      <c r="C32" s="152" t="s">
        <v>31</v>
      </c>
      <c r="D32" s="152" t="s">
        <v>22</v>
      </c>
      <c r="E32" s="152">
        <v>2</v>
      </c>
      <c r="F32" s="152">
        <v>0</v>
      </c>
      <c r="G32" s="152">
        <v>0</v>
      </c>
      <c r="H32" s="149">
        <f>E32+(F32+G32)/2</f>
        <v>2</v>
      </c>
      <c r="I32" s="152">
        <v>3</v>
      </c>
      <c r="J32" s="150"/>
      <c r="K32" s="80" t="s">
        <v>468</v>
      </c>
      <c r="L32" s="80" t="s">
        <v>469</v>
      </c>
      <c r="M32" s="148" t="s">
        <v>31</v>
      </c>
      <c r="N32" s="148" t="s">
        <v>22</v>
      </c>
      <c r="O32" s="148">
        <v>4</v>
      </c>
      <c r="P32" s="148">
        <v>0</v>
      </c>
      <c r="Q32" s="148">
        <v>0</v>
      </c>
      <c r="R32" s="149">
        <v>4</v>
      </c>
      <c r="S32" s="148">
        <v>5</v>
      </c>
    </row>
    <row r="33" spans="1:19" x14ac:dyDescent="0.2">
      <c r="A33" s="80" t="s">
        <v>466</v>
      </c>
      <c r="B33" s="79" t="s">
        <v>467</v>
      </c>
      <c r="C33" s="152" t="s">
        <v>31</v>
      </c>
      <c r="D33" s="152" t="s">
        <v>22</v>
      </c>
      <c r="E33" s="152">
        <v>4</v>
      </c>
      <c r="F33" s="152">
        <v>0</v>
      </c>
      <c r="G33" s="152">
        <v>0</v>
      </c>
      <c r="H33" s="149">
        <f>E33+(F33+G33)/2</f>
        <v>4</v>
      </c>
      <c r="I33" s="152">
        <v>5</v>
      </c>
      <c r="J33" s="150"/>
      <c r="K33" s="161"/>
      <c r="L33" s="164" t="s">
        <v>72</v>
      </c>
      <c r="M33" s="163" t="s">
        <v>29</v>
      </c>
      <c r="N33" s="163" t="s">
        <v>22</v>
      </c>
      <c r="O33" s="163">
        <v>3</v>
      </c>
      <c r="P33" s="163">
        <v>0</v>
      </c>
      <c r="Q33" s="163">
        <v>0</v>
      </c>
      <c r="R33" s="165">
        <f>O33+(P33+Q33)/2</f>
        <v>3</v>
      </c>
      <c r="S33" s="163">
        <v>4</v>
      </c>
    </row>
    <row r="34" spans="1:19" x14ac:dyDescent="0.2">
      <c r="A34" s="161"/>
      <c r="B34" s="164" t="s">
        <v>68</v>
      </c>
      <c r="C34" s="163" t="s">
        <v>29</v>
      </c>
      <c r="D34" s="163" t="s">
        <v>22</v>
      </c>
      <c r="E34" s="163">
        <v>3</v>
      </c>
      <c r="F34" s="163">
        <v>0</v>
      </c>
      <c r="G34" s="163">
        <v>0</v>
      </c>
      <c r="H34" s="165">
        <f>E34+(F34+G34)/2</f>
        <v>3</v>
      </c>
      <c r="I34" s="163">
        <v>4</v>
      </c>
      <c r="J34" s="150"/>
      <c r="K34" s="161"/>
      <c r="L34" s="164" t="s">
        <v>94</v>
      </c>
      <c r="M34" s="163" t="s">
        <v>29</v>
      </c>
      <c r="N34" s="163" t="s">
        <v>22</v>
      </c>
      <c r="O34" s="163">
        <v>3</v>
      </c>
      <c r="P34" s="163">
        <v>0</v>
      </c>
      <c r="Q34" s="163">
        <v>0</v>
      </c>
      <c r="R34" s="165">
        <f>O34+(P34+Q34)/2</f>
        <v>3</v>
      </c>
      <c r="S34" s="163">
        <v>4</v>
      </c>
    </row>
    <row r="35" spans="1:19" x14ac:dyDescent="0.2">
      <c r="A35" s="151"/>
      <c r="B35" s="156"/>
      <c r="C35" s="152"/>
      <c r="D35" s="152"/>
      <c r="E35" s="152"/>
      <c r="F35" s="152"/>
      <c r="G35" s="152"/>
      <c r="H35" s="149"/>
      <c r="I35" s="152"/>
      <c r="J35" s="150"/>
      <c r="K35" s="161"/>
      <c r="L35" s="37" t="s">
        <v>472</v>
      </c>
      <c r="M35" s="163" t="s">
        <v>29</v>
      </c>
      <c r="N35" s="163" t="s">
        <v>22</v>
      </c>
      <c r="O35" s="163">
        <v>0</v>
      </c>
      <c r="P35" s="163">
        <v>2</v>
      </c>
      <c r="Q35" s="163">
        <v>0</v>
      </c>
      <c r="R35" s="165">
        <f>O35+(P35+Q35)/2</f>
        <v>1</v>
      </c>
      <c r="S35" s="163">
        <v>8</v>
      </c>
    </row>
    <row r="36" spans="1:19" ht="12" x14ac:dyDescent="0.2">
      <c r="A36" s="175"/>
      <c r="B36" s="176" t="s">
        <v>23</v>
      </c>
      <c r="C36" s="258"/>
      <c r="D36" s="259"/>
      <c r="E36" s="177">
        <f>SUM(E29:E35)</f>
        <v>18</v>
      </c>
      <c r="F36" s="177">
        <f>SUM(F29:F35)</f>
        <v>0</v>
      </c>
      <c r="G36" s="177">
        <f>SUM(G29:G35)</f>
        <v>0</v>
      </c>
      <c r="H36" s="177">
        <f>SUM(H29:H35)</f>
        <v>18</v>
      </c>
      <c r="I36" s="177">
        <f>SUM(I29:I34)</f>
        <v>30</v>
      </c>
      <c r="J36" s="150"/>
      <c r="K36" s="175"/>
      <c r="L36" s="176" t="s">
        <v>23</v>
      </c>
      <c r="M36" s="258"/>
      <c r="N36" s="259"/>
      <c r="O36" s="177">
        <f>SUM(O29:O35)</f>
        <v>19</v>
      </c>
      <c r="P36" s="177">
        <f>SUM(P29:P35)</f>
        <v>2</v>
      </c>
      <c r="Q36" s="177">
        <f>SUM(Q29:Q35)</f>
        <v>0</v>
      </c>
      <c r="R36" s="177">
        <v>19</v>
      </c>
      <c r="S36" s="177">
        <v>30</v>
      </c>
    </row>
    <row r="37" spans="1:19" ht="12" x14ac:dyDescent="0.2">
      <c r="A37" s="157"/>
      <c r="B37" s="159" t="s">
        <v>33</v>
      </c>
      <c r="C37" s="148"/>
      <c r="D37" s="160"/>
      <c r="E37" s="148"/>
      <c r="F37" s="148"/>
      <c r="G37" s="148"/>
      <c r="H37" s="148"/>
      <c r="I37" s="143">
        <f>SUMIF(D29:D34,"=UE",I29:I34)</f>
        <v>0</v>
      </c>
      <c r="J37" s="150"/>
      <c r="K37" s="157"/>
      <c r="L37" s="159" t="s">
        <v>33</v>
      </c>
      <c r="M37" s="148"/>
      <c r="N37" s="160"/>
      <c r="O37" s="160"/>
      <c r="P37" s="160"/>
      <c r="Q37" s="160"/>
      <c r="R37" s="160"/>
      <c r="S37" s="143">
        <f>SUMIF(N29:N33,"=UE",S29:S33)</f>
        <v>0</v>
      </c>
    </row>
    <row r="38" spans="1:19" ht="12" x14ac:dyDescent="0.2">
      <c r="A38" s="161"/>
      <c r="B38" s="162" t="s">
        <v>32</v>
      </c>
      <c r="C38" s="163"/>
      <c r="D38" s="164"/>
      <c r="E38" s="165"/>
      <c r="F38" s="165"/>
      <c r="G38" s="165"/>
      <c r="H38" s="165"/>
      <c r="I38" s="166">
        <f>SUMIF(C29:C34,"=S",I29:I34)</f>
        <v>4</v>
      </c>
      <c r="J38" s="150"/>
      <c r="K38" s="161"/>
      <c r="L38" s="162" t="s">
        <v>32</v>
      </c>
      <c r="M38" s="163"/>
      <c r="N38" s="164"/>
      <c r="O38" s="165"/>
      <c r="P38" s="165"/>
      <c r="Q38" s="165"/>
      <c r="R38" s="165"/>
      <c r="S38" s="166">
        <v>8</v>
      </c>
    </row>
    <row r="39" spans="1:19" ht="12" x14ac:dyDescent="0.2">
      <c r="A39" s="181"/>
      <c r="B39" s="178" t="s">
        <v>35</v>
      </c>
      <c r="C39" s="183"/>
      <c r="D39" s="182"/>
      <c r="E39" s="184"/>
      <c r="F39" s="184"/>
      <c r="G39" s="184"/>
      <c r="H39" s="184"/>
      <c r="I39" s="189">
        <f>SUMIF(C29:C34,"=ÜS",I29:I34)</f>
        <v>0</v>
      </c>
      <c r="J39" s="150"/>
      <c r="K39" s="181"/>
      <c r="L39" s="178" t="s">
        <v>35</v>
      </c>
      <c r="M39" s="183"/>
      <c r="N39" s="182"/>
      <c r="O39" s="184"/>
      <c r="P39" s="184"/>
      <c r="Q39" s="184"/>
      <c r="R39" s="184"/>
      <c r="S39" s="189">
        <f>SUMIF(M29:M35,"=ÜS",S29:S35)</f>
        <v>0</v>
      </c>
    </row>
    <row r="40" spans="1:19" s="95" customFormat="1" ht="9.9" customHeight="1" x14ac:dyDescent="0.2">
      <c r="A40" s="167"/>
      <c r="B40" s="168"/>
      <c r="C40" s="169"/>
      <c r="D40" s="170"/>
      <c r="E40" s="169"/>
      <c r="F40" s="169"/>
      <c r="G40" s="169"/>
      <c r="H40" s="169"/>
      <c r="I40" s="179"/>
      <c r="J40" s="173"/>
      <c r="K40" s="167"/>
      <c r="L40" s="168"/>
      <c r="M40" s="169"/>
      <c r="N40" s="170"/>
      <c r="O40" s="170"/>
      <c r="P40" s="170"/>
      <c r="Q40" s="170"/>
      <c r="R40" s="170"/>
      <c r="S40" s="179"/>
    </row>
    <row r="41" spans="1:19" ht="12" x14ac:dyDescent="0.2">
      <c r="A41" s="256" t="s">
        <v>14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</row>
    <row r="42" spans="1:19" ht="9.9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 ht="12" x14ac:dyDescent="0.2">
      <c r="A43" s="257" t="s">
        <v>15</v>
      </c>
      <c r="B43" s="257"/>
      <c r="C43" s="257"/>
      <c r="D43" s="257"/>
      <c r="E43" s="257"/>
      <c r="F43" s="257"/>
      <c r="G43" s="257"/>
      <c r="H43" s="257"/>
      <c r="I43" s="257"/>
      <c r="J43" s="180"/>
      <c r="K43" s="257" t="s">
        <v>16</v>
      </c>
      <c r="L43" s="257"/>
      <c r="M43" s="257"/>
      <c r="N43" s="257"/>
      <c r="O43" s="257"/>
      <c r="P43" s="257"/>
      <c r="Q43" s="257"/>
      <c r="R43" s="257"/>
      <c r="S43" s="257"/>
    </row>
    <row r="44" spans="1:19" ht="24" x14ac:dyDescent="0.2">
      <c r="A44" s="141" t="s">
        <v>28</v>
      </c>
      <c r="B44" s="142" t="s">
        <v>24</v>
      </c>
      <c r="C44" s="143" t="s">
        <v>25</v>
      </c>
      <c r="D44" s="144" t="s">
        <v>21</v>
      </c>
      <c r="E44" s="143" t="s">
        <v>6</v>
      </c>
      <c r="F44" s="143" t="s">
        <v>7</v>
      </c>
      <c r="G44" s="143" t="s">
        <v>8</v>
      </c>
      <c r="H44" s="174" t="s">
        <v>9</v>
      </c>
      <c r="I44" s="143" t="s">
        <v>10</v>
      </c>
      <c r="J44" s="180"/>
      <c r="K44" s="141" t="s">
        <v>28</v>
      </c>
      <c r="L44" s="142" t="s">
        <v>24</v>
      </c>
      <c r="M44" s="143" t="s">
        <v>25</v>
      </c>
      <c r="N44" s="144" t="s">
        <v>21</v>
      </c>
      <c r="O44" s="143" t="s">
        <v>6</v>
      </c>
      <c r="P44" s="143" t="s">
        <v>7</v>
      </c>
      <c r="Q44" s="143" t="s">
        <v>8</v>
      </c>
      <c r="R44" s="174" t="s">
        <v>9</v>
      </c>
      <c r="S44" s="143" t="s">
        <v>10</v>
      </c>
    </row>
    <row r="45" spans="1:19" ht="12" x14ac:dyDescent="0.2">
      <c r="A45" s="146" t="s">
        <v>384</v>
      </c>
      <c r="B45" s="147" t="s">
        <v>207</v>
      </c>
      <c r="C45" s="148" t="s">
        <v>31</v>
      </c>
      <c r="D45" s="148" t="s">
        <v>22</v>
      </c>
      <c r="E45" s="148">
        <v>3</v>
      </c>
      <c r="F45" s="148">
        <v>0</v>
      </c>
      <c r="G45" s="148">
        <v>0</v>
      </c>
      <c r="H45" s="149">
        <f t="shared" ref="H45:H51" si="5">E45+(F45+G45)/2</f>
        <v>3</v>
      </c>
      <c r="I45" s="148">
        <v>5</v>
      </c>
      <c r="J45" s="139"/>
      <c r="K45" s="146" t="s">
        <v>391</v>
      </c>
      <c r="L45" s="147" t="s">
        <v>208</v>
      </c>
      <c r="M45" s="148" t="s">
        <v>31</v>
      </c>
      <c r="N45" s="148" t="s">
        <v>22</v>
      </c>
      <c r="O45" s="148">
        <v>3</v>
      </c>
      <c r="P45" s="148">
        <v>0</v>
      </c>
      <c r="Q45" s="148">
        <v>0</v>
      </c>
      <c r="R45" s="149">
        <f t="shared" ref="R45:R50" si="6">O45+(P45+Q45)/2</f>
        <v>3</v>
      </c>
      <c r="S45" s="148">
        <v>6</v>
      </c>
    </row>
    <row r="46" spans="1:19" ht="12" x14ac:dyDescent="0.2">
      <c r="A46" s="146" t="s">
        <v>385</v>
      </c>
      <c r="B46" s="160" t="s">
        <v>209</v>
      </c>
      <c r="C46" s="148" t="s">
        <v>31</v>
      </c>
      <c r="D46" s="148" t="s">
        <v>22</v>
      </c>
      <c r="E46" s="148">
        <v>3</v>
      </c>
      <c r="F46" s="148">
        <v>0</v>
      </c>
      <c r="G46" s="148">
        <v>0</v>
      </c>
      <c r="H46" s="149">
        <f t="shared" si="5"/>
        <v>3</v>
      </c>
      <c r="I46" s="148">
        <v>5</v>
      </c>
      <c r="J46" s="140"/>
      <c r="K46" s="146" t="s">
        <v>392</v>
      </c>
      <c r="L46" s="147" t="s">
        <v>210</v>
      </c>
      <c r="M46" s="148" t="s">
        <v>31</v>
      </c>
      <c r="N46" s="148" t="s">
        <v>22</v>
      </c>
      <c r="O46" s="148">
        <v>3</v>
      </c>
      <c r="P46" s="148">
        <v>0</v>
      </c>
      <c r="Q46" s="148">
        <v>0</v>
      </c>
      <c r="R46" s="149">
        <f t="shared" si="6"/>
        <v>3</v>
      </c>
      <c r="S46" s="148">
        <v>5</v>
      </c>
    </row>
    <row r="47" spans="1:19" ht="12" x14ac:dyDescent="0.2">
      <c r="A47" s="146" t="s">
        <v>386</v>
      </c>
      <c r="B47" s="147" t="s">
        <v>211</v>
      </c>
      <c r="C47" s="148" t="s">
        <v>31</v>
      </c>
      <c r="D47" s="148" t="s">
        <v>22</v>
      </c>
      <c r="E47" s="148">
        <v>2</v>
      </c>
      <c r="F47" s="148">
        <v>0</v>
      </c>
      <c r="G47" s="148">
        <v>0</v>
      </c>
      <c r="H47" s="149">
        <v>2</v>
      </c>
      <c r="I47" s="148">
        <v>4</v>
      </c>
      <c r="J47" s="140"/>
      <c r="K47" s="146" t="s">
        <v>393</v>
      </c>
      <c r="L47" s="147" t="s">
        <v>212</v>
      </c>
      <c r="M47" s="148" t="s">
        <v>31</v>
      </c>
      <c r="N47" s="148" t="s">
        <v>22</v>
      </c>
      <c r="O47" s="148">
        <v>2</v>
      </c>
      <c r="P47" s="148">
        <v>0</v>
      </c>
      <c r="Q47" s="148">
        <v>0</v>
      </c>
      <c r="R47" s="149">
        <f t="shared" si="6"/>
        <v>2</v>
      </c>
      <c r="S47" s="148">
        <v>4</v>
      </c>
    </row>
    <row r="48" spans="1:19" x14ac:dyDescent="0.2">
      <c r="A48" s="146" t="s">
        <v>387</v>
      </c>
      <c r="B48" s="147" t="s">
        <v>213</v>
      </c>
      <c r="C48" s="148" t="s">
        <v>31</v>
      </c>
      <c r="D48" s="148" t="s">
        <v>22</v>
      </c>
      <c r="E48" s="148">
        <v>3</v>
      </c>
      <c r="F48" s="148">
        <v>0</v>
      </c>
      <c r="G48" s="148">
        <v>0</v>
      </c>
      <c r="H48" s="149">
        <f t="shared" si="5"/>
        <v>3</v>
      </c>
      <c r="I48" s="148">
        <v>5</v>
      </c>
      <c r="J48" s="150"/>
      <c r="K48" s="161"/>
      <c r="L48" s="164" t="s">
        <v>95</v>
      </c>
      <c r="M48" s="163" t="s">
        <v>29</v>
      </c>
      <c r="N48" s="163" t="s">
        <v>22</v>
      </c>
      <c r="O48" s="163">
        <v>3</v>
      </c>
      <c r="P48" s="163">
        <v>0</v>
      </c>
      <c r="Q48" s="163">
        <v>0</v>
      </c>
      <c r="R48" s="165">
        <f t="shared" si="6"/>
        <v>3</v>
      </c>
      <c r="S48" s="163">
        <v>4</v>
      </c>
    </row>
    <row r="49" spans="1:19" x14ac:dyDescent="0.2">
      <c r="A49" s="161"/>
      <c r="B49" s="164" t="s">
        <v>113</v>
      </c>
      <c r="C49" s="163" t="s">
        <v>29</v>
      </c>
      <c r="D49" s="163" t="s">
        <v>22</v>
      </c>
      <c r="E49" s="163">
        <v>3</v>
      </c>
      <c r="F49" s="163">
        <v>0</v>
      </c>
      <c r="G49" s="163">
        <v>0</v>
      </c>
      <c r="H49" s="165">
        <f t="shared" si="5"/>
        <v>3</v>
      </c>
      <c r="I49" s="163">
        <v>4</v>
      </c>
      <c r="J49" s="150"/>
      <c r="K49" s="161"/>
      <c r="L49" s="164" t="s">
        <v>87</v>
      </c>
      <c r="M49" s="163" t="s">
        <v>29</v>
      </c>
      <c r="N49" s="163" t="s">
        <v>22</v>
      </c>
      <c r="O49" s="163">
        <v>3</v>
      </c>
      <c r="P49" s="163">
        <v>0</v>
      </c>
      <c r="Q49" s="163">
        <v>0</v>
      </c>
      <c r="R49" s="165">
        <f t="shared" si="6"/>
        <v>3</v>
      </c>
      <c r="S49" s="163">
        <v>4</v>
      </c>
    </row>
    <row r="50" spans="1:19" x14ac:dyDescent="0.2">
      <c r="A50" s="161"/>
      <c r="B50" s="164" t="s">
        <v>114</v>
      </c>
      <c r="C50" s="163" t="s">
        <v>29</v>
      </c>
      <c r="D50" s="163" t="s">
        <v>22</v>
      </c>
      <c r="E50" s="163">
        <v>3</v>
      </c>
      <c r="F50" s="163">
        <v>0</v>
      </c>
      <c r="G50" s="163">
        <v>0</v>
      </c>
      <c r="H50" s="165">
        <f t="shared" si="5"/>
        <v>3</v>
      </c>
      <c r="I50" s="163">
        <v>4</v>
      </c>
      <c r="J50" s="150"/>
      <c r="K50" s="161"/>
      <c r="L50" s="164" t="s">
        <v>96</v>
      </c>
      <c r="M50" s="163" t="s">
        <v>29</v>
      </c>
      <c r="N50" s="163" t="s">
        <v>22</v>
      </c>
      <c r="O50" s="163">
        <v>3</v>
      </c>
      <c r="P50" s="163">
        <v>0</v>
      </c>
      <c r="Q50" s="163">
        <v>0</v>
      </c>
      <c r="R50" s="165">
        <f t="shared" si="6"/>
        <v>3</v>
      </c>
      <c r="S50" s="163">
        <v>4</v>
      </c>
    </row>
    <row r="51" spans="1:19" x14ac:dyDescent="0.2">
      <c r="A51" s="181"/>
      <c r="B51" s="182" t="s">
        <v>422</v>
      </c>
      <c r="C51" s="183" t="s">
        <v>34</v>
      </c>
      <c r="D51" s="183" t="s">
        <v>20</v>
      </c>
      <c r="E51" s="183">
        <v>2</v>
      </c>
      <c r="F51" s="183">
        <v>0</v>
      </c>
      <c r="G51" s="183">
        <v>0</v>
      </c>
      <c r="H51" s="184">
        <f t="shared" si="5"/>
        <v>2</v>
      </c>
      <c r="I51" s="183">
        <v>3</v>
      </c>
      <c r="J51" s="150"/>
      <c r="K51" s="161"/>
      <c r="L51" s="37" t="s">
        <v>472</v>
      </c>
      <c r="M51" s="163" t="s">
        <v>29</v>
      </c>
      <c r="N51" s="163" t="s">
        <v>22</v>
      </c>
      <c r="O51" s="163">
        <v>0</v>
      </c>
      <c r="P51" s="163">
        <v>2</v>
      </c>
      <c r="Q51" s="163">
        <v>0</v>
      </c>
      <c r="R51" s="165">
        <f>O51+(P51+Q51)/2</f>
        <v>1</v>
      </c>
      <c r="S51" s="163">
        <v>8</v>
      </c>
    </row>
    <row r="52" spans="1:19" x14ac:dyDescent="0.2">
      <c r="A52" s="185"/>
      <c r="B52" s="186"/>
      <c r="C52" s="152"/>
      <c r="D52" s="152"/>
      <c r="E52" s="187"/>
      <c r="F52" s="187"/>
      <c r="G52" s="187"/>
      <c r="H52" s="188"/>
      <c r="I52" s="187"/>
      <c r="J52" s="150"/>
      <c r="K52" s="181"/>
      <c r="L52" s="182" t="s">
        <v>444</v>
      </c>
      <c r="M52" s="183" t="s">
        <v>34</v>
      </c>
      <c r="N52" s="183" t="s">
        <v>20</v>
      </c>
      <c r="O52" s="183">
        <v>2</v>
      </c>
      <c r="P52" s="183">
        <v>0</v>
      </c>
      <c r="Q52" s="183">
        <v>0</v>
      </c>
      <c r="R52" s="184">
        <f t="shared" ref="R52" si="7">O52+(P52+Q52)/2</f>
        <v>2</v>
      </c>
      <c r="S52" s="183">
        <v>3</v>
      </c>
    </row>
    <row r="53" spans="1:19" ht="12" x14ac:dyDescent="0.2">
      <c r="A53" s="175"/>
      <c r="B53" s="176" t="s">
        <v>23</v>
      </c>
      <c r="C53" s="258"/>
      <c r="D53" s="259"/>
      <c r="E53" s="177">
        <f>SUM(E45:E51)</f>
        <v>19</v>
      </c>
      <c r="F53" s="177">
        <f>SUM(F45:F51)</f>
        <v>0</v>
      </c>
      <c r="G53" s="177">
        <f>SUM(G45:G51)</f>
        <v>0</v>
      </c>
      <c r="H53" s="177">
        <f>SUM(H45:H51)</f>
        <v>19</v>
      </c>
      <c r="I53" s="177">
        <f>SUM(I45:I51)</f>
        <v>30</v>
      </c>
      <c r="J53" s="150"/>
      <c r="K53" s="175"/>
      <c r="L53" s="176" t="s">
        <v>23</v>
      </c>
      <c r="M53" s="258"/>
      <c r="N53" s="259"/>
      <c r="O53" s="177">
        <f>SUM(O45:O52)</f>
        <v>19</v>
      </c>
      <c r="P53" s="177">
        <f>SUM(P45:P52)</f>
        <v>2</v>
      </c>
      <c r="Q53" s="177">
        <f>SUM(Q45:Q52)</f>
        <v>0</v>
      </c>
      <c r="R53" s="177">
        <v>19</v>
      </c>
      <c r="S53" s="177">
        <v>30</v>
      </c>
    </row>
    <row r="54" spans="1:19" ht="12" x14ac:dyDescent="0.2">
      <c r="A54" s="157"/>
      <c r="B54" s="159" t="s">
        <v>33</v>
      </c>
      <c r="C54" s="148"/>
      <c r="D54" s="160"/>
      <c r="E54" s="148"/>
      <c r="F54" s="148"/>
      <c r="G54" s="148"/>
      <c r="H54" s="148"/>
      <c r="I54" s="143">
        <f>SUMIF(D45:D51,"=UE",I45:I51)</f>
        <v>3</v>
      </c>
      <c r="J54" s="150"/>
      <c r="K54" s="157"/>
      <c r="L54" s="159" t="s">
        <v>33</v>
      </c>
      <c r="M54" s="148"/>
      <c r="N54" s="160"/>
      <c r="O54" s="160"/>
      <c r="P54" s="160"/>
      <c r="Q54" s="160"/>
      <c r="R54" s="160"/>
      <c r="S54" s="143">
        <f>SUMIF(N45:N52,"=UE",S45:S52)</f>
        <v>3</v>
      </c>
    </row>
    <row r="55" spans="1:19" ht="12" x14ac:dyDescent="0.2">
      <c r="A55" s="161"/>
      <c r="B55" s="162" t="s">
        <v>32</v>
      </c>
      <c r="C55" s="163"/>
      <c r="D55" s="164"/>
      <c r="E55" s="165"/>
      <c r="F55" s="165"/>
      <c r="G55" s="165"/>
      <c r="H55" s="165"/>
      <c r="I55" s="166">
        <f>SUMIF(C45:C51,"=S",I45:I51)</f>
        <v>8</v>
      </c>
      <c r="J55" s="150"/>
      <c r="K55" s="161"/>
      <c r="L55" s="162" t="s">
        <v>32</v>
      </c>
      <c r="M55" s="163"/>
      <c r="N55" s="164"/>
      <c r="O55" s="165"/>
      <c r="P55" s="165"/>
      <c r="Q55" s="165"/>
      <c r="R55" s="165"/>
      <c r="S55" s="166">
        <v>12</v>
      </c>
    </row>
    <row r="56" spans="1:19" ht="12" x14ac:dyDescent="0.2">
      <c r="A56" s="181"/>
      <c r="B56" s="178" t="s">
        <v>35</v>
      </c>
      <c r="C56" s="183"/>
      <c r="D56" s="182"/>
      <c r="E56" s="184"/>
      <c r="F56" s="184"/>
      <c r="G56" s="184"/>
      <c r="H56" s="184"/>
      <c r="I56" s="189">
        <f>SUMIF(C45:C51,"=ÜS",I45:I51)</f>
        <v>3</v>
      </c>
      <c r="J56" s="150"/>
      <c r="K56" s="181"/>
      <c r="L56" s="178" t="s">
        <v>35</v>
      </c>
      <c r="M56" s="183"/>
      <c r="N56" s="182"/>
      <c r="O56" s="184"/>
      <c r="P56" s="184"/>
      <c r="Q56" s="184"/>
      <c r="R56" s="184"/>
      <c r="S56" s="189">
        <f>SUMIF(M45:M52,"=ÜS",S45:S52)</f>
        <v>3</v>
      </c>
    </row>
    <row r="57" spans="1:19" s="95" customFormat="1" ht="9.9" customHeight="1" x14ac:dyDescent="0.2">
      <c r="A57" s="167"/>
      <c r="B57" s="168"/>
      <c r="C57" s="169"/>
      <c r="D57" s="170"/>
      <c r="E57" s="169"/>
      <c r="F57" s="169"/>
      <c r="G57" s="169"/>
      <c r="H57" s="169"/>
      <c r="I57" s="179"/>
      <c r="J57" s="173"/>
      <c r="K57" s="167"/>
      <c r="L57" s="168"/>
      <c r="M57" s="169"/>
      <c r="N57" s="170"/>
      <c r="O57" s="170"/>
      <c r="P57" s="170"/>
      <c r="Q57" s="170"/>
      <c r="R57" s="170"/>
      <c r="S57" s="179"/>
    </row>
    <row r="58" spans="1:19" ht="12" x14ac:dyDescent="0.2">
      <c r="A58" s="256" t="s">
        <v>17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</row>
    <row r="59" spans="1:19" ht="9.9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</row>
    <row r="60" spans="1:19" ht="12" x14ac:dyDescent="0.2">
      <c r="A60" s="257" t="s">
        <v>18</v>
      </c>
      <c r="B60" s="257"/>
      <c r="C60" s="257"/>
      <c r="D60" s="257"/>
      <c r="E60" s="257"/>
      <c r="F60" s="257"/>
      <c r="G60" s="257"/>
      <c r="H60" s="257"/>
      <c r="I60" s="257"/>
      <c r="J60" s="155"/>
      <c r="K60" s="257" t="s">
        <v>19</v>
      </c>
      <c r="L60" s="257"/>
      <c r="M60" s="257"/>
      <c r="N60" s="257"/>
      <c r="O60" s="257"/>
      <c r="P60" s="257"/>
      <c r="Q60" s="257"/>
      <c r="R60" s="257"/>
      <c r="S60" s="257"/>
    </row>
    <row r="61" spans="1:19" ht="24" x14ac:dyDescent="0.2">
      <c r="A61" s="141" t="s">
        <v>28</v>
      </c>
      <c r="B61" s="142" t="s">
        <v>24</v>
      </c>
      <c r="C61" s="143" t="s">
        <v>25</v>
      </c>
      <c r="D61" s="144" t="s">
        <v>21</v>
      </c>
      <c r="E61" s="143" t="s">
        <v>6</v>
      </c>
      <c r="F61" s="143" t="s">
        <v>7</v>
      </c>
      <c r="G61" s="143" t="s">
        <v>8</v>
      </c>
      <c r="H61" s="174" t="s">
        <v>9</v>
      </c>
      <c r="I61" s="143" t="s">
        <v>10</v>
      </c>
      <c r="J61" s="180"/>
      <c r="K61" s="141" t="s">
        <v>28</v>
      </c>
      <c r="L61" s="142" t="s">
        <v>24</v>
      </c>
      <c r="M61" s="143" t="s">
        <v>25</v>
      </c>
      <c r="N61" s="144" t="s">
        <v>21</v>
      </c>
      <c r="O61" s="143" t="s">
        <v>6</v>
      </c>
      <c r="P61" s="143" t="s">
        <v>7</v>
      </c>
      <c r="Q61" s="143" t="s">
        <v>8</v>
      </c>
      <c r="R61" s="174" t="s">
        <v>9</v>
      </c>
      <c r="S61" s="143" t="s">
        <v>10</v>
      </c>
    </row>
    <row r="62" spans="1:19" x14ac:dyDescent="0.2">
      <c r="A62" s="146" t="s">
        <v>388</v>
      </c>
      <c r="B62" s="147" t="s">
        <v>214</v>
      </c>
      <c r="C62" s="148" t="s">
        <v>31</v>
      </c>
      <c r="D62" s="148" t="s">
        <v>22</v>
      </c>
      <c r="E62" s="148">
        <v>3</v>
      </c>
      <c r="F62" s="148">
        <v>0</v>
      </c>
      <c r="G62" s="148">
        <v>0</v>
      </c>
      <c r="H62" s="149">
        <f>E62+(F62+G62)/2</f>
        <v>3</v>
      </c>
      <c r="I62" s="148">
        <v>5</v>
      </c>
      <c r="J62" s="180"/>
      <c r="K62" s="146" t="s">
        <v>394</v>
      </c>
      <c r="L62" s="147" t="s">
        <v>215</v>
      </c>
      <c r="M62" s="148" t="s">
        <v>31</v>
      </c>
      <c r="N62" s="148" t="s">
        <v>22</v>
      </c>
      <c r="O62" s="148">
        <v>3</v>
      </c>
      <c r="P62" s="148">
        <v>0</v>
      </c>
      <c r="Q62" s="148">
        <v>0</v>
      </c>
      <c r="R62" s="149">
        <f t="shared" ref="R62:R68" si="8">O62+(P62+Q62)/2</f>
        <v>3</v>
      </c>
      <c r="S62" s="148">
        <v>6</v>
      </c>
    </row>
    <row r="63" spans="1:19" x14ac:dyDescent="0.2">
      <c r="A63" s="146" t="s">
        <v>389</v>
      </c>
      <c r="B63" s="147" t="s">
        <v>216</v>
      </c>
      <c r="C63" s="148" t="s">
        <v>31</v>
      </c>
      <c r="D63" s="148" t="s">
        <v>22</v>
      </c>
      <c r="E63" s="148">
        <v>3</v>
      </c>
      <c r="F63" s="148">
        <v>0</v>
      </c>
      <c r="G63" s="148">
        <v>0</v>
      </c>
      <c r="H63" s="149">
        <f t="shared" ref="H63:H68" si="9">E63+(F63+G63)/2</f>
        <v>3</v>
      </c>
      <c r="I63" s="148">
        <v>6</v>
      </c>
      <c r="J63" s="180"/>
      <c r="K63" s="146" t="s">
        <v>395</v>
      </c>
      <c r="L63" s="147" t="s">
        <v>217</v>
      </c>
      <c r="M63" s="148" t="s">
        <v>31</v>
      </c>
      <c r="N63" s="148" t="s">
        <v>22</v>
      </c>
      <c r="O63" s="148">
        <v>3</v>
      </c>
      <c r="P63" s="148">
        <v>0</v>
      </c>
      <c r="Q63" s="148">
        <v>0</v>
      </c>
      <c r="R63" s="149">
        <f t="shared" si="8"/>
        <v>3</v>
      </c>
      <c r="S63" s="148">
        <v>5</v>
      </c>
    </row>
    <row r="64" spans="1:19" ht="12" x14ac:dyDescent="0.2">
      <c r="A64" s="146" t="s">
        <v>390</v>
      </c>
      <c r="B64" s="147" t="s">
        <v>218</v>
      </c>
      <c r="C64" s="148" t="s">
        <v>31</v>
      </c>
      <c r="D64" s="148" t="s">
        <v>22</v>
      </c>
      <c r="E64" s="148">
        <v>3</v>
      </c>
      <c r="F64" s="148">
        <v>0</v>
      </c>
      <c r="G64" s="148">
        <v>0</v>
      </c>
      <c r="H64" s="149">
        <f t="shared" si="9"/>
        <v>3</v>
      </c>
      <c r="I64" s="148">
        <v>5</v>
      </c>
      <c r="J64" s="139"/>
      <c r="K64" s="146" t="s">
        <v>396</v>
      </c>
      <c r="L64" s="147" t="s">
        <v>219</v>
      </c>
      <c r="M64" s="148" t="s">
        <v>31</v>
      </c>
      <c r="N64" s="148" t="s">
        <v>22</v>
      </c>
      <c r="O64" s="148">
        <v>3</v>
      </c>
      <c r="P64" s="148">
        <v>0</v>
      </c>
      <c r="Q64" s="148">
        <v>0</v>
      </c>
      <c r="R64" s="149">
        <f t="shared" si="8"/>
        <v>3</v>
      </c>
      <c r="S64" s="148">
        <v>5</v>
      </c>
    </row>
    <row r="65" spans="1:19" ht="12" x14ac:dyDescent="0.2">
      <c r="A65" s="161"/>
      <c r="B65" s="164" t="s">
        <v>88</v>
      </c>
      <c r="C65" s="163" t="s">
        <v>29</v>
      </c>
      <c r="D65" s="163" t="s">
        <v>22</v>
      </c>
      <c r="E65" s="163">
        <v>3</v>
      </c>
      <c r="F65" s="163">
        <v>0</v>
      </c>
      <c r="G65" s="163">
        <v>0</v>
      </c>
      <c r="H65" s="165">
        <f t="shared" si="9"/>
        <v>3</v>
      </c>
      <c r="I65" s="163">
        <v>4</v>
      </c>
      <c r="J65" s="140"/>
      <c r="K65" s="161"/>
      <c r="L65" s="164" t="s">
        <v>92</v>
      </c>
      <c r="M65" s="163" t="s">
        <v>29</v>
      </c>
      <c r="N65" s="163" t="s">
        <v>22</v>
      </c>
      <c r="O65" s="163">
        <v>3</v>
      </c>
      <c r="P65" s="163">
        <v>0</v>
      </c>
      <c r="Q65" s="163">
        <v>0</v>
      </c>
      <c r="R65" s="165">
        <f t="shared" si="8"/>
        <v>3</v>
      </c>
      <c r="S65" s="163">
        <v>4</v>
      </c>
    </row>
    <row r="66" spans="1:19" ht="12" x14ac:dyDescent="0.2">
      <c r="A66" s="161"/>
      <c r="B66" s="164" t="s">
        <v>97</v>
      </c>
      <c r="C66" s="163" t="s">
        <v>29</v>
      </c>
      <c r="D66" s="163" t="s">
        <v>22</v>
      </c>
      <c r="E66" s="163">
        <v>3</v>
      </c>
      <c r="F66" s="163">
        <v>0</v>
      </c>
      <c r="G66" s="163">
        <v>0</v>
      </c>
      <c r="H66" s="165">
        <f t="shared" si="9"/>
        <v>3</v>
      </c>
      <c r="I66" s="163">
        <v>4</v>
      </c>
      <c r="J66" s="140"/>
      <c r="K66" s="161"/>
      <c r="L66" s="164" t="s">
        <v>93</v>
      </c>
      <c r="M66" s="163" t="s">
        <v>29</v>
      </c>
      <c r="N66" s="163" t="s">
        <v>22</v>
      </c>
      <c r="O66" s="163">
        <v>3</v>
      </c>
      <c r="P66" s="163">
        <v>0</v>
      </c>
      <c r="Q66" s="163">
        <v>0</v>
      </c>
      <c r="R66" s="165">
        <f t="shared" si="8"/>
        <v>3</v>
      </c>
      <c r="S66" s="163">
        <v>4</v>
      </c>
    </row>
    <row r="67" spans="1:19" x14ac:dyDescent="0.2">
      <c r="A67" s="181"/>
      <c r="B67" s="182" t="s">
        <v>451</v>
      </c>
      <c r="C67" s="183" t="s">
        <v>34</v>
      </c>
      <c r="D67" s="183" t="s">
        <v>20</v>
      </c>
      <c r="E67" s="183">
        <v>2</v>
      </c>
      <c r="F67" s="183">
        <v>0</v>
      </c>
      <c r="G67" s="183">
        <v>0</v>
      </c>
      <c r="H67" s="184">
        <f t="shared" si="9"/>
        <v>2</v>
      </c>
      <c r="I67" s="183">
        <v>3</v>
      </c>
      <c r="J67" s="150"/>
      <c r="K67" s="181"/>
      <c r="L67" s="182" t="s">
        <v>455</v>
      </c>
      <c r="M67" s="183" t="s">
        <v>34</v>
      </c>
      <c r="N67" s="183" t="s">
        <v>20</v>
      </c>
      <c r="O67" s="183">
        <v>2</v>
      </c>
      <c r="P67" s="183">
        <v>0</v>
      </c>
      <c r="Q67" s="183">
        <v>0</v>
      </c>
      <c r="R67" s="184">
        <f t="shared" si="8"/>
        <v>2</v>
      </c>
      <c r="S67" s="183">
        <v>3</v>
      </c>
    </row>
    <row r="68" spans="1:19" x14ac:dyDescent="0.2">
      <c r="A68" s="181"/>
      <c r="B68" s="182" t="s">
        <v>452</v>
      </c>
      <c r="C68" s="183" t="s">
        <v>34</v>
      </c>
      <c r="D68" s="183" t="s">
        <v>20</v>
      </c>
      <c r="E68" s="183">
        <v>2</v>
      </c>
      <c r="F68" s="183">
        <v>0</v>
      </c>
      <c r="G68" s="183">
        <v>0</v>
      </c>
      <c r="H68" s="184">
        <f t="shared" si="9"/>
        <v>2</v>
      </c>
      <c r="I68" s="183">
        <v>3</v>
      </c>
      <c r="J68" s="150"/>
      <c r="K68" s="181"/>
      <c r="L68" s="182" t="s">
        <v>456</v>
      </c>
      <c r="M68" s="183" t="s">
        <v>34</v>
      </c>
      <c r="N68" s="183" t="s">
        <v>20</v>
      </c>
      <c r="O68" s="183">
        <v>2</v>
      </c>
      <c r="P68" s="183">
        <v>0</v>
      </c>
      <c r="Q68" s="183">
        <v>0</v>
      </c>
      <c r="R68" s="184">
        <f t="shared" si="8"/>
        <v>2</v>
      </c>
      <c r="S68" s="183">
        <v>3</v>
      </c>
    </row>
    <row r="69" spans="1:19" ht="12" x14ac:dyDescent="0.2">
      <c r="A69" s="175"/>
      <c r="B69" s="176" t="s">
        <v>23</v>
      </c>
      <c r="C69" s="258"/>
      <c r="D69" s="259"/>
      <c r="E69" s="177">
        <f>SUM(E62:E68)</f>
        <v>19</v>
      </c>
      <c r="F69" s="177">
        <f>SUM(F62:F68)</f>
        <v>0</v>
      </c>
      <c r="G69" s="177">
        <f>SUM(G62:G68)</f>
        <v>0</v>
      </c>
      <c r="H69" s="177">
        <f>SUM(H62:H68)</f>
        <v>19</v>
      </c>
      <c r="I69" s="177">
        <f>SUM(I62:I68)</f>
        <v>30</v>
      </c>
      <c r="J69" s="150"/>
      <c r="K69" s="175"/>
      <c r="L69" s="176" t="s">
        <v>23</v>
      </c>
      <c r="M69" s="258"/>
      <c r="N69" s="259"/>
      <c r="O69" s="177">
        <f>SUM(O62:O68)</f>
        <v>19</v>
      </c>
      <c r="P69" s="177">
        <f>SUM(P62:P68)</f>
        <v>0</v>
      </c>
      <c r="Q69" s="177">
        <f>SUM(Q62:Q68)</f>
        <v>0</v>
      </c>
      <c r="R69" s="177">
        <f>SUM(R62:R68)</f>
        <v>19</v>
      </c>
      <c r="S69" s="177">
        <f>SUM(S62:S68)</f>
        <v>30</v>
      </c>
    </row>
    <row r="70" spans="1:19" ht="12" x14ac:dyDescent="0.2">
      <c r="A70" s="157"/>
      <c r="B70" s="159" t="s">
        <v>33</v>
      </c>
      <c r="C70" s="148"/>
      <c r="D70" s="160"/>
      <c r="E70" s="148"/>
      <c r="F70" s="148"/>
      <c r="G70" s="148"/>
      <c r="H70" s="148"/>
      <c r="I70" s="143">
        <f>SUMIF(D62:D68,"=UE",I62:I68)</f>
        <v>6</v>
      </c>
      <c r="J70" s="150"/>
      <c r="K70" s="157"/>
      <c r="L70" s="159" t="s">
        <v>33</v>
      </c>
      <c r="M70" s="148"/>
      <c r="N70" s="160"/>
      <c r="O70" s="160"/>
      <c r="P70" s="160"/>
      <c r="Q70" s="160"/>
      <c r="R70" s="160"/>
      <c r="S70" s="143">
        <f>SUMIF(N62:N68,"=UE",S62:S68)</f>
        <v>6</v>
      </c>
    </row>
    <row r="71" spans="1:19" ht="12" x14ac:dyDescent="0.2">
      <c r="A71" s="161"/>
      <c r="B71" s="162" t="s">
        <v>32</v>
      </c>
      <c r="C71" s="163"/>
      <c r="D71" s="164"/>
      <c r="E71" s="165"/>
      <c r="F71" s="165"/>
      <c r="G71" s="165"/>
      <c r="H71" s="165"/>
      <c r="I71" s="166">
        <f>SUMIF(C62:C68,"=S",I62:I68)</f>
        <v>8</v>
      </c>
      <c r="J71" s="150"/>
      <c r="K71" s="161"/>
      <c r="L71" s="162" t="s">
        <v>32</v>
      </c>
      <c r="M71" s="163"/>
      <c r="N71" s="164"/>
      <c r="O71" s="165"/>
      <c r="P71" s="165"/>
      <c r="Q71" s="165"/>
      <c r="R71" s="165"/>
      <c r="S71" s="166">
        <f>SUMIF(M62:M68,"=S",S62:S68)</f>
        <v>8</v>
      </c>
    </row>
    <row r="72" spans="1:19" ht="12" x14ac:dyDescent="0.2">
      <c r="A72" s="181"/>
      <c r="B72" s="178" t="s">
        <v>35</v>
      </c>
      <c r="C72" s="183"/>
      <c r="D72" s="182"/>
      <c r="E72" s="184"/>
      <c r="F72" s="184"/>
      <c r="G72" s="184"/>
      <c r="H72" s="184"/>
      <c r="I72" s="189">
        <f>SUMIF(C62:C68,"=ÜS",I62:I68)</f>
        <v>6</v>
      </c>
      <c r="J72" s="150"/>
      <c r="K72" s="181"/>
      <c r="L72" s="178" t="s">
        <v>35</v>
      </c>
      <c r="M72" s="183"/>
      <c r="N72" s="182"/>
      <c r="O72" s="184"/>
      <c r="P72" s="184"/>
      <c r="Q72" s="184"/>
      <c r="R72" s="184"/>
      <c r="S72" s="189">
        <f>SUMIF(M62:M68,"=ÜS",S62:S68)</f>
        <v>6</v>
      </c>
    </row>
    <row r="74" spans="1:19" x14ac:dyDescent="0.2">
      <c r="A74" s="244" t="s">
        <v>471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</row>
    <row r="75" spans="1:19" x14ac:dyDescent="0.2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</row>
  </sheetData>
  <mergeCells count="32">
    <mergeCell ref="C36:D36"/>
    <mergeCell ref="M36:N36"/>
    <mergeCell ref="A6:B6"/>
    <mergeCell ref="D6:J6"/>
    <mergeCell ref="L6:Q6"/>
    <mergeCell ref="C20:D20"/>
    <mergeCell ref="M20:N20"/>
    <mergeCell ref="A25:S25"/>
    <mergeCell ref="A27:I27"/>
    <mergeCell ref="K27:S27"/>
    <mergeCell ref="R6:S6"/>
    <mergeCell ref="A8:S8"/>
    <mergeCell ref="A10:I10"/>
    <mergeCell ref="K10:S10"/>
    <mergeCell ref="A1:S1"/>
    <mergeCell ref="A2:S2"/>
    <mergeCell ref="A3:S3"/>
    <mergeCell ref="A5:D5"/>
    <mergeCell ref="E5:F5"/>
    <mergeCell ref="G5:H5"/>
    <mergeCell ref="J5:S5"/>
    <mergeCell ref="A41:S41"/>
    <mergeCell ref="A43:I43"/>
    <mergeCell ref="K43:S43"/>
    <mergeCell ref="C53:D53"/>
    <mergeCell ref="M53:N53"/>
    <mergeCell ref="A58:S58"/>
    <mergeCell ref="A74:S75"/>
    <mergeCell ref="A60:I60"/>
    <mergeCell ref="K60:S60"/>
    <mergeCell ref="C69:D69"/>
    <mergeCell ref="M69:N69"/>
  </mergeCells>
  <dataValidations count="4">
    <dataValidation type="list" allowBlank="1" showInputMessage="1" showErrorMessage="1" sqref="N62:N66 D29:D35 D52 N45:N51 D62:D66 N29:N35 D45:D50 N12:N19">
      <formula1>$V$12:$V$15</formula1>
    </dataValidation>
    <dataValidation type="list" allowBlank="1" showInputMessage="1" showErrorMessage="1" sqref="M62:M68 C29:C35 C45:C52 M45:M52 C62:C68 M12:M19 M29:M35">
      <formula1>$U$12:$U$16</formula1>
    </dataValidation>
    <dataValidation type="list" allowBlank="1" showInputMessage="1" showErrorMessage="1" sqref="D12:D19 D51 N52 D67:D68 N67:N68">
      <formula1>$V$11:$V$15</formula1>
    </dataValidation>
    <dataValidation type="list" allowBlank="1" showInputMessage="1" showErrorMessage="1" sqref="C12:C19">
      <formula1>$U$12:$U$17</formula1>
    </dataValidation>
  </dataValidations>
  <printOptions verticalCentered="1"/>
  <pageMargins left="0" right="0" top="0" bottom="0" header="0" footer="0"/>
  <pageSetup paperSize="9" scale="68" orientation="portrait" verticalDpi="0" r:id="rId1"/>
  <rowBreaks count="1" manualBreakCount="1">
    <brk id="75" max="16383" man="1"/>
  </rowBreaks>
  <colBreaks count="1" manualBreakCount="1">
    <brk id="19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3"/>
  <sheetViews>
    <sheetView zoomScaleNormal="100" workbookViewId="0">
      <selection activeCell="A3" sqref="A3:S3"/>
    </sheetView>
  </sheetViews>
  <sheetFormatPr defaultColWidth="9.109375" defaultRowHeight="11.4" x14ac:dyDescent="0.2"/>
  <cols>
    <col min="1" max="1" width="7.5546875" style="75" bestFit="1" customWidth="1"/>
    <col min="2" max="2" width="35.109375" style="3" customWidth="1"/>
    <col min="3" max="3" width="5.44140625" style="74" bestFit="1" customWidth="1"/>
    <col min="4" max="4" width="6.88671875" style="3" bestFit="1" customWidth="1"/>
    <col min="5" max="5" width="3.88671875" style="74" bestFit="1" customWidth="1"/>
    <col min="6" max="6" width="3.5546875" style="74" customWidth="1"/>
    <col min="7" max="7" width="2.5546875" style="74" bestFit="1" customWidth="1"/>
    <col min="8" max="8" width="4.5546875" style="74" customWidth="1"/>
    <col min="9" max="9" width="5.5546875" style="74" customWidth="1"/>
    <col min="10" max="10" width="2.5546875" style="3" customWidth="1"/>
    <col min="11" max="11" width="7.5546875" style="75" customWidth="1"/>
    <col min="12" max="12" width="31.88671875" style="3" customWidth="1"/>
    <col min="13" max="13" width="4.5546875" style="74" customWidth="1"/>
    <col min="14" max="14" width="6.5546875" style="3" customWidth="1"/>
    <col min="15" max="15" width="3.88671875" style="3" bestFit="1" customWidth="1"/>
    <col min="16" max="16" width="2.5546875" style="3" bestFit="1" customWidth="1"/>
    <col min="17" max="17" width="3.109375" style="3" customWidth="1"/>
    <col min="18" max="18" width="3.88671875" style="3" bestFit="1" customWidth="1"/>
    <col min="19" max="19" width="6.33203125" style="3" bestFit="1" customWidth="1"/>
    <col min="20" max="21" width="9.109375" style="87"/>
    <col min="22" max="22" width="25.33203125" style="87" customWidth="1"/>
    <col min="23" max="16384" width="9.109375" style="87"/>
  </cols>
  <sheetData>
    <row r="1" spans="1:19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12" x14ac:dyDescent="0.25">
      <c r="A3" s="243" t="s">
        <v>282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ht="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</row>
    <row r="5" spans="1:19" ht="12" x14ac:dyDescent="0.2">
      <c r="A5" s="260" t="s">
        <v>1</v>
      </c>
      <c r="B5" s="261"/>
      <c r="C5" s="261"/>
      <c r="D5" s="261"/>
      <c r="E5" s="262">
        <f>H20+R20+H36+R36+H52+R52+H67+R67</f>
        <v>154</v>
      </c>
      <c r="F5" s="262"/>
      <c r="G5" s="263" t="s">
        <v>2</v>
      </c>
      <c r="H5" s="263"/>
      <c r="I5" s="134">
        <f>I20+S20+I36+S36+I52+S52+I67+S67</f>
        <v>240</v>
      </c>
      <c r="J5" s="264" t="s">
        <v>457</v>
      </c>
      <c r="K5" s="264"/>
      <c r="L5" s="264"/>
      <c r="M5" s="264"/>
      <c r="N5" s="264"/>
      <c r="O5" s="264"/>
      <c r="P5" s="264"/>
      <c r="Q5" s="264"/>
      <c r="R5" s="264"/>
      <c r="S5" s="265"/>
    </row>
    <row r="6" spans="1:19" ht="12" x14ac:dyDescent="0.2">
      <c r="A6" s="266" t="s">
        <v>38</v>
      </c>
      <c r="B6" s="267"/>
      <c r="C6" s="135">
        <f ca="1">I23+S23+I39+S39+I55+S55+I70+S70</f>
        <v>15</v>
      </c>
      <c r="D6" s="267" t="s">
        <v>37</v>
      </c>
      <c r="E6" s="267"/>
      <c r="F6" s="267"/>
      <c r="G6" s="267"/>
      <c r="H6" s="267"/>
      <c r="I6" s="267"/>
      <c r="J6" s="267"/>
      <c r="K6" s="234">
        <f ca="1">((I22+S22+I38+S38+I23+S23+I39+S39+I54+I55+S54+S55+I69+I70+S69+S70)/I5*100)</f>
        <v>24.583333333333332</v>
      </c>
      <c r="L6" s="267" t="s">
        <v>36</v>
      </c>
      <c r="M6" s="267"/>
      <c r="N6" s="267"/>
      <c r="O6" s="267"/>
      <c r="P6" s="267"/>
      <c r="Q6" s="267"/>
      <c r="R6" s="268">
        <f>((I21+S21+I37+S37+I53+S53+I68+S68)/I5)*100</f>
        <v>22.916666666666664</v>
      </c>
      <c r="S6" s="269"/>
    </row>
    <row r="7" spans="1:19" ht="9.9" customHeight="1" x14ac:dyDescent="0.2">
      <c r="A7" s="136"/>
      <c r="B7" s="136"/>
      <c r="C7" s="137"/>
      <c r="D7" s="136"/>
      <c r="E7" s="136"/>
      <c r="F7" s="136"/>
      <c r="G7" s="136"/>
      <c r="H7" s="136"/>
      <c r="I7" s="136"/>
      <c r="J7" s="136"/>
      <c r="K7" s="137"/>
      <c r="L7" s="136"/>
      <c r="M7" s="136"/>
      <c r="N7" s="136"/>
      <c r="O7" s="136"/>
      <c r="P7" s="136"/>
      <c r="Q7" s="136"/>
      <c r="R7" s="138"/>
      <c r="S7" s="138"/>
    </row>
    <row r="8" spans="1:19" ht="12" x14ac:dyDescent="0.2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</row>
    <row r="9" spans="1:19" ht="9.9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2" x14ac:dyDescent="0.2">
      <c r="A10" s="257" t="s">
        <v>4</v>
      </c>
      <c r="B10" s="257"/>
      <c r="C10" s="257"/>
      <c r="D10" s="257"/>
      <c r="E10" s="257"/>
      <c r="F10" s="257"/>
      <c r="G10" s="257"/>
      <c r="H10" s="257"/>
      <c r="I10" s="257"/>
      <c r="J10" s="140"/>
      <c r="K10" s="257" t="s">
        <v>5</v>
      </c>
      <c r="L10" s="257"/>
      <c r="M10" s="257"/>
      <c r="N10" s="257"/>
      <c r="O10" s="257"/>
      <c r="P10" s="257"/>
      <c r="Q10" s="257"/>
      <c r="R10" s="257"/>
      <c r="S10" s="257"/>
    </row>
    <row r="11" spans="1:19" ht="28.5" customHeight="1" x14ac:dyDescent="0.2">
      <c r="A11" s="141" t="s">
        <v>28</v>
      </c>
      <c r="B11" s="142" t="s">
        <v>24</v>
      </c>
      <c r="C11" s="143" t="s">
        <v>25</v>
      </c>
      <c r="D11" s="144" t="s">
        <v>21</v>
      </c>
      <c r="E11" s="143" t="s">
        <v>6</v>
      </c>
      <c r="F11" s="143" t="s">
        <v>7</v>
      </c>
      <c r="G11" s="143" t="s">
        <v>8</v>
      </c>
      <c r="H11" s="145" t="s">
        <v>9</v>
      </c>
      <c r="I11" s="143" t="s">
        <v>10</v>
      </c>
      <c r="J11" s="140"/>
      <c r="K11" s="141" t="s">
        <v>28</v>
      </c>
      <c r="L11" s="142" t="s">
        <v>24</v>
      </c>
      <c r="M11" s="143" t="s">
        <v>25</v>
      </c>
      <c r="N11" s="144" t="s">
        <v>21</v>
      </c>
      <c r="O11" s="143" t="s">
        <v>6</v>
      </c>
      <c r="P11" s="143" t="s">
        <v>7</v>
      </c>
      <c r="Q11" s="143" t="s">
        <v>8</v>
      </c>
      <c r="R11" s="145" t="s">
        <v>9</v>
      </c>
      <c r="S11" s="143" t="s">
        <v>10</v>
      </c>
    </row>
    <row r="12" spans="1:19" x14ac:dyDescent="0.2">
      <c r="A12" s="19" t="s">
        <v>137</v>
      </c>
      <c r="B12" s="20" t="s">
        <v>283</v>
      </c>
      <c r="C12" s="148" t="s">
        <v>31</v>
      </c>
      <c r="D12" s="148" t="s">
        <v>20</v>
      </c>
      <c r="E12" s="148">
        <v>3</v>
      </c>
      <c r="F12" s="148">
        <v>0</v>
      </c>
      <c r="G12" s="148">
        <v>0</v>
      </c>
      <c r="H12" s="149">
        <f>E12+(F12+G12)/2</f>
        <v>3</v>
      </c>
      <c r="I12" s="148">
        <v>5</v>
      </c>
      <c r="J12" s="150"/>
      <c r="K12" s="19" t="s">
        <v>401</v>
      </c>
      <c r="L12" s="20" t="s">
        <v>284</v>
      </c>
      <c r="M12" s="148" t="s">
        <v>31</v>
      </c>
      <c r="N12" s="148" t="s">
        <v>22</v>
      </c>
      <c r="O12" s="148">
        <v>3</v>
      </c>
      <c r="P12" s="148">
        <v>0</v>
      </c>
      <c r="Q12" s="148">
        <v>0</v>
      </c>
      <c r="R12" s="149">
        <v>3</v>
      </c>
      <c r="S12" s="148">
        <v>5</v>
      </c>
    </row>
    <row r="13" spans="1:19" x14ac:dyDescent="0.2">
      <c r="A13" s="19" t="s">
        <v>398</v>
      </c>
      <c r="B13" s="20" t="s">
        <v>285</v>
      </c>
      <c r="C13" s="148" t="s">
        <v>31</v>
      </c>
      <c r="D13" s="148" t="s">
        <v>22</v>
      </c>
      <c r="E13" s="148">
        <v>3</v>
      </c>
      <c r="F13" s="148">
        <v>0</v>
      </c>
      <c r="G13" s="148">
        <v>0</v>
      </c>
      <c r="H13" s="149">
        <f t="shared" ref="H13:H16" si="0">E13+(F13+G13)/2</f>
        <v>3</v>
      </c>
      <c r="I13" s="148">
        <v>5</v>
      </c>
      <c r="J13" s="150"/>
      <c r="K13" s="19" t="s">
        <v>402</v>
      </c>
      <c r="L13" s="20" t="s">
        <v>286</v>
      </c>
      <c r="M13" s="148" t="s">
        <v>31</v>
      </c>
      <c r="N13" s="148" t="s">
        <v>22</v>
      </c>
      <c r="O13" s="148">
        <v>3</v>
      </c>
      <c r="P13" s="148">
        <v>0</v>
      </c>
      <c r="Q13" s="148">
        <v>0</v>
      </c>
      <c r="R13" s="149">
        <v>3</v>
      </c>
      <c r="S13" s="148">
        <v>5</v>
      </c>
    </row>
    <row r="14" spans="1:19" x14ac:dyDescent="0.2">
      <c r="A14" s="19" t="s">
        <v>400</v>
      </c>
      <c r="B14" s="20" t="s">
        <v>45</v>
      </c>
      <c r="C14" s="148" t="s">
        <v>31</v>
      </c>
      <c r="D14" s="148" t="s">
        <v>22</v>
      </c>
      <c r="E14" s="148">
        <v>3</v>
      </c>
      <c r="F14" s="148">
        <v>0</v>
      </c>
      <c r="G14" s="148">
        <v>0</v>
      </c>
      <c r="H14" s="149">
        <f t="shared" si="0"/>
        <v>3</v>
      </c>
      <c r="I14" s="148">
        <v>5</v>
      </c>
      <c r="J14" s="150"/>
      <c r="K14" s="19" t="s">
        <v>223</v>
      </c>
      <c r="L14" s="3" t="s">
        <v>54</v>
      </c>
      <c r="M14" s="148" t="s">
        <v>31</v>
      </c>
      <c r="N14" s="148" t="s">
        <v>22</v>
      </c>
      <c r="O14" s="148">
        <v>3</v>
      </c>
      <c r="P14" s="148">
        <v>0</v>
      </c>
      <c r="Q14" s="148">
        <v>0</v>
      </c>
      <c r="R14" s="149">
        <v>3</v>
      </c>
      <c r="S14" s="148">
        <v>5</v>
      </c>
    </row>
    <row r="15" spans="1:19" x14ac:dyDescent="0.2">
      <c r="A15" s="19" t="s">
        <v>489</v>
      </c>
      <c r="B15" s="20" t="s">
        <v>53</v>
      </c>
      <c r="C15" s="148" t="s">
        <v>31</v>
      </c>
      <c r="D15" s="148" t="s">
        <v>22</v>
      </c>
      <c r="E15" s="148">
        <v>3</v>
      </c>
      <c r="F15" s="148">
        <v>0</v>
      </c>
      <c r="G15" s="148">
        <v>0</v>
      </c>
      <c r="H15" s="149">
        <f t="shared" si="0"/>
        <v>3</v>
      </c>
      <c r="I15" s="148">
        <v>4</v>
      </c>
      <c r="J15" s="150"/>
      <c r="K15" s="19" t="s">
        <v>55</v>
      </c>
      <c r="L15" s="20" t="s">
        <v>59</v>
      </c>
      <c r="M15" s="148" t="s">
        <v>31</v>
      </c>
      <c r="N15" s="148" t="s">
        <v>22</v>
      </c>
      <c r="O15" s="148">
        <v>3</v>
      </c>
      <c r="P15" s="148">
        <v>0</v>
      </c>
      <c r="Q15" s="148">
        <v>0</v>
      </c>
      <c r="R15" s="149">
        <v>3</v>
      </c>
      <c r="S15" s="148">
        <v>4</v>
      </c>
    </row>
    <row r="16" spans="1:19" x14ac:dyDescent="0.2">
      <c r="A16" s="19" t="s">
        <v>48</v>
      </c>
      <c r="B16" s="20" t="s">
        <v>43</v>
      </c>
      <c r="C16" s="148" t="s">
        <v>31</v>
      </c>
      <c r="D16" s="88" t="s">
        <v>20</v>
      </c>
      <c r="E16" s="148">
        <v>3</v>
      </c>
      <c r="F16" s="148">
        <v>0</v>
      </c>
      <c r="G16" s="148">
        <v>0</v>
      </c>
      <c r="H16" s="149">
        <f t="shared" si="0"/>
        <v>3</v>
      </c>
      <c r="I16" s="148">
        <v>4</v>
      </c>
      <c r="J16" s="150"/>
      <c r="K16" s="19" t="s">
        <v>58</v>
      </c>
      <c r="L16" s="20" t="s">
        <v>287</v>
      </c>
      <c r="M16" s="148" t="s">
        <v>31</v>
      </c>
      <c r="N16" s="148" t="s">
        <v>22</v>
      </c>
      <c r="O16" s="148">
        <v>3</v>
      </c>
      <c r="P16" s="148">
        <v>0</v>
      </c>
      <c r="Q16" s="148">
        <v>0</v>
      </c>
      <c r="R16" s="149">
        <v>3</v>
      </c>
      <c r="S16" s="148">
        <v>4</v>
      </c>
    </row>
    <row r="17" spans="1:23" ht="13.2" x14ac:dyDescent="0.25">
      <c r="A17" s="2" t="s">
        <v>459</v>
      </c>
      <c r="B17" s="1" t="s">
        <v>460</v>
      </c>
      <c r="C17" s="152" t="s">
        <v>31</v>
      </c>
      <c r="D17" s="152" t="s">
        <v>22</v>
      </c>
      <c r="E17" s="152">
        <v>4</v>
      </c>
      <c r="F17" s="152">
        <v>0</v>
      </c>
      <c r="G17" s="152">
        <v>0</v>
      </c>
      <c r="H17" s="149">
        <f>E17+(F17+G17)/2</f>
        <v>4</v>
      </c>
      <c r="I17" s="152">
        <v>5</v>
      </c>
      <c r="J17" s="150"/>
      <c r="K17" s="2" t="s">
        <v>461</v>
      </c>
      <c r="L17" s="1" t="s">
        <v>462</v>
      </c>
      <c r="M17" s="152" t="s">
        <v>31</v>
      </c>
      <c r="N17" s="152" t="s">
        <v>22</v>
      </c>
      <c r="O17" s="152">
        <v>4</v>
      </c>
      <c r="P17" s="152">
        <v>0</v>
      </c>
      <c r="Q17" s="152">
        <v>0</v>
      </c>
      <c r="R17" s="149">
        <v>4</v>
      </c>
      <c r="S17" s="152">
        <v>5</v>
      </c>
    </row>
    <row r="18" spans="1:23" x14ac:dyDescent="0.2">
      <c r="A18" s="83" t="s">
        <v>458</v>
      </c>
      <c r="B18" s="23" t="s">
        <v>47</v>
      </c>
      <c r="C18" s="153" t="s">
        <v>30</v>
      </c>
      <c r="D18" s="153" t="s">
        <v>20</v>
      </c>
      <c r="E18" s="153">
        <v>2</v>
      </c>
      <c r="F18" s="153">
        <v>0</v>
      </c>
      <c r="G18" s="153">
        <v>0</v>
      </c>
      <c r="H18" s="154">
        <f>E18+(F18+G18)/2</f>
        <v>2</v>
      </c>
      <c r="I18" s="153">
        <v>1</v>
      </c>
      <c r="J18" s="150"/>
      <c r="K18" s="83" t="s">
        <v>463</v>
      </c>
      <c r="L18" s="23" t="s">
        <v>60</v>
      </c>
      <c r="M18" s="153" t="s">
        <v>30</v>
      </c>
      <c r="N18" s="153" t="s">
        <v>20</v>
      </c>
      <c r="O18" s="153">
        <v>2</v>
      </c>
      <c r="P18" s="153">
        <v>0</v>
      </c>
      <c r="Q18" s="153">
        <v>0</v>
      </c>
      <c r="R18" s="154">
        <f t="shared" ref="R18:R19" si="1">O18+(P18+Q18)/2</f>
        <v>2</v>
      </c>
      <c r="S18" s="153">
        <v>1</v>
      </c>
    </row>
    <row r="19" spans="1:23" x14ac:dyDescent="0.2">
      <c r="A19" s="83" t="s">
        <v>464</v>
      </c>
      <c r="B19" s="23" t="s">
        <v>26</v>
      </c>
      <c r="C19" s="153" t="s">
        <v>30</v>
      </c>
      <c r="D19" s="153" t="s">
        <v>20</v>
      </c>
      <c r="E19" s="153">
        <v>2</v>
      </c>
      <c r="F19" s="153">
        <v>0</v>
      </c>
      <c r="G19" s="153">
        <v>0</v>
      </c>
      <c r="H19" s="154">
        <f>E19+(F19+G19)/2</f>
        <v>2</v>
      </c>
      <c r="I19" s="153">
        <v>1</v>
      </c>
      <c r="J19" s="155"/>
      <c r="K19" s="83" t="s">
        <v>465</v>
      </c>
      <c r="L19" s="29" t="s">
        <v>27</v>
      </c>
      <c r="M19" s="153" t="s">
        <v>30</v>
      </c>
      <c r="N19" s="153" t="s">
        <v>20</v>
      </c>
      <c r="O19" s="153">
        <v>2</v>
      </c>
      <c r="P19" s="153">
        <v>0</v>
      </c>
      <c r="Q19" s="153">
        <v>0</v>
      </c>
      <c r="R19" s="154">
        <f t="shared" si="1"/>
        <v>2</v>
      </c>
      <c r="S19" s="153">
        <v>1</v>
      </c>
    </row>
    <row r="20" spans="1:23" ht="12" x14ac:dyDescent="0.2">
      <c r="A20" s="157"/>
      <c r="B20" s="158" t="s">
        <v>23</v>
      </c>
      <c r="C20" s="143"/>
      <c r="D20" s="160"/>
      <c r="E20" s="145">
        <f>SUM(E12:E19)</f>
        <v>23</v>
      </c>
      <c r="F20" s="145">
        <f>SUM(F12:F19)</f>
        <v>0</v>
      </c>
      <c r="G20" s="145">
        <f>SUM(G12:G19)</f>
        <v>0</v>
      </c>
      <c r="H20" s="145">
        <f>SUM(H12:H19)</f>
        <v>23</v>
      </c>
      <c r="I20" s="145">
        <f>SUM(I12:I19)</f>
        <v>30</v>
      </c>
      <c r="J20" s="155"/>
      <c r="K20" s="157"/>
      <c r="L20" s="158" t="s">
        <v>23</v>
      </c>
      <c r="M20" s="143"/>
      <c r="N20" s="160"/>
      <c r="O20" s="145">
        <f>SUM(O12:O19)</f>
        <v>23</v>
      </c>
      <c r="P20" s="145">
        <f>SUM(P12:P19)</f>
        <v>0</v>
      </c>
      <c r="Q20" s="145">
        <f>SUM(Q12:Q19)</f>
        <v>0</v>
      </c>
      <c r="R20" s="145">
        <f>SUM(R12:R19)</f>
        <v>23</v>
      </c>
      <c r="S20" s="145">
        <f>SUM(S12:S19)</f>
        <v>30</v>
      </c>
    </row>
    <row r="21" spans="1:23" ht="12" x14ac:dyDescent="0.2">
      <c r="A21" s="157"/>
      <c r="B21" s="159" t="s">
        <v>33</v>
      </c>
      <c r="C21" s="148"/>
      <c r="D21" s="160"/>
      <c r="E21" s="149"/>
      <c r="F21" s="149"/>
      <c r="G21" s="149"/>
      <c r="H21" s="149"/>
      <c r="I21" s="145">
        <f>SUMIF(D12:D19,"=UE",I12:I19)</f>
        <v>11</v>
      </c>
      <c r="J21" s="150"/>
      <c r="K21" s="157"/>
      <c r="L21" s="159" t="s">
        <v>33</v>
      </c>
      <c r="M21" s="148"/>
      <c r="N21" s="160"/>
      <c r="O21" s="149"/>
      <c r="P21" s="149"/>
      <c r="Q21" s="149"/>
      <c r="R21" s="149"/>
      <c r="S21" s="145">
        <f>SUMIF(N12:N19,"=UE",S12:S19)</f>
        <v>2</v>
      </c>
    </row>
    <row r="22" spans="1:23" ht="12" x14ac:dyDescent="0.2">
      <c r="A22" s="161"/>
      <c r="B22" s="162" t="s">
        <v>32</v>
      </c>
      <c r="C22" s="163"/>
      <c r="D22" s="164"/>
      <c r="E22" s="165"/>
      <c r="F22" s="165"/>
      <c r="G22" s="165"/>
      <c r="H22" s="165"/>
      <c r="I22" s="166">
        <f>SUMIF(C12:C19,"=S",I12:I19)</f>
        <v>0</v>
      </c>
      <c r="J22" s="150"/>
      <c r="K22" s="161"/>
      <c r="L22" s="162" t="s">
        <v>32</v>
      </c>
      <c r="M22" s="163"/>
      <c r="N22" s="164"/>
      <c r="O22" s="165"/>
      <c r="P22" s="165"/>
      <c r="Q22" s="165"/>
      <c r="R22" s="165"/>
      <c r="S22" s="166">
        <f>SUMIF(M12:M19,"=S",S12:S19)</f>
        <v>0</v>
      </c>
    </row>
    <row r="23" spans="1:23" ht="12" x14ac:dyDescent="0.2">
      <c r="A23" s="181"/>
      <c r="B23" s="178" t="s">
        <v>35</v>
      </c>
      <c r="C23" s="183"/>
      <c r="D23" s="182"/>
      <c r="E23" s="184"/>
      <c r="F23" s="184"/>
      <c r="G23" s="184"/>
      <c r="H23" s="184"/>
      <c r="I23" s="189">
        <f>SUMIF(C12:C19,"=ÜS",I12:I19)</f>
        <v>0</v>
      </c>
      <c r="J23" s="150"/>
      <c r="K23" s="181"/>
      <c r="L23" s="178" t="s">
        <v>35</v>
      </c>
      <c r="M23" s="183"/>
      <c r="N23" s="182"/>
      <c r="O23" s="184"/>
      <c r="P23" s="184"/>
      <c r="Q23" s="184"/>
      <c r="R23" s="184"/>
      <c r="S23" s="189">
        <f>SUMIF(M12:M19,"=ÜS",S12:S19)</f>
        <v>0</v>
      </c>
    </row>
    <row r="24" spans="1:23" s="95" customFormat="1" ht="9.9" customHeight="1" x14ac:dyDescent="0.2">
      <c r="A24" s="167"/>
      <c r="B24" s="168"/>
      <c r="C24" s="169"/>
      <c r="D24" s="170"/>
      <c r="E24" s="171"/>
      <c r="F24" s="171"/>
      <c r="G24" s="171"/>
      <c r="H24" s="171"/>
      <c r="I24" s="172"/>
      <c r="J24" s="173"/>
      <c r="K24" s="167"/>
      <c r="L24" s="168"/>
      <c r="M24" s="169"/>
      <c r="N24" s="170"/>
      <c r="O24" s="171"/>
      <c r="P24" s="171"/>
      <c r="Q24" s="171"/>
      <c r="R24" s="171"/>
      <c r="S24" s="172"/>
    </row>
    <row r="25" spans="1:23" ht="12" x14ac:dyDescent="0.2">
      <c r="A25" s="256" t="s">
        <v>11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</row>
    <row r="26" spans="1:23" ht="9.9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23" ht="12" x14ac:dyDescent="0.2">
      <c r="A27" s="257" t="s">
        <v>12</v>
      </c>
      <c r="B27" s="257"/>
      <c r="C27" s="257"/>
      <c r="D27" s="257"/>
      <c r="E27" s="257"/>
      <c r="F27" s="257"/>
      <c r="G27" s="257"/>
      <c r="H27" s="257"/>
      <c r="I27" s="257"/>
      <c r="J27" s="139"/>
      <c r="K27" s="257" t="s">
        <v>13</v>
      </c>
      <c r="L27" s="257"/>
      <c r="M27" s="257"/>
      <c r="N27" s="257"/>
      <c r="O27" s="257"/>
      <c r="P27" s="257"/>
      <c r="Q27" s="257"/>
      <c r="R27" s="257"/>
      <c r="S27" s="257"/>
    </row>
    <row r="28" spans="1:23" ht="27" customHeight="1" x14ac:dyDescent="0.2">
      <c r="A28" s="141" t="s">
        <v>28</v>
      </c>
      <c r="B28" s="142" t="s">
        <v>24</v>
      </c>
      <c r="C28" s="143" t="s">
        <v>25</v>
      </c>
      <c r="D28" s="144" t="s">
        <v>21</v>
      </c>
      <c r="E28" s="143" t="s">
        <v>6</v>
      </c>
      <c r="F28" s="143" t="s">
        <v>7</v>
      </c>
      <c r="G28" s="143" t="s">
        <v>8</v>
      </c>
      <c r="H28" s="174" t="s">
        <v>9</v>
      </c>
      <c r="I28" s="143" t="s">
        <v>10</v>
      </c>
      <c r="J28" s="140"/>
      <c r="K28" s="141" t="s">
        <v>28</v>
      </c>
      <c r="L28" s="142" t="s">
        <v>24</v>
      </c>
      <c r="M28" s="143" t="s">
        <v>25</v>
      </c>
      <c r="N28" s="144" t="s">
        <v>21</v>
      </c>
      <c r="O28" s="143" t="s">
        <v>6</v>
      </c>
      <c r="P28" s="143" t="s">
        <v>7</v>
      </c>
      <c r="Q28" s="143" t="s">
        <v>8</v>
      </c>
      <c r="R28" s="174" t="s">
        <v>9</v>
      </c>
      <c r="S28" s="143" t="s">
        <v>10</v>
      </c>
    </row>
    <row r="29" spans="1:23" ht="12" x14ac:dyDescent="0.2">
      <c r="A29" s="19" t="s">
        <v>403</v>
      </c>
      <c r="B29" s="20" t="s">
        <v>288</v>
      </c>
      <c r="C29" s="152" t="s">
        <v>31</v>
      </c>
      <c r="D29" s="152" t="s">
        <v>22</v>
      </c>
      <c r="E29" s="152">
        <v>3</v>
      </c>
      <c r="F29" s="152">
        <v>0</v>
      </c>
      <c r="G29" s="152">
        <v>0</v>
      </c>
      <c r="H29" s="149">
        <f>E29+(F29+G29)/2</f>
        <v>3</v>
      </c>
      <c r="I29" s="152">
        <v>6</v>
      </c>
      <c r="J29" s="140"/>
      <c r="K29" s="146" t="s">
        <v>405</v>
      </c>
      <c r="L29" s="20" t="s">
        <v>289</v>
      </c>
      <c r="M29" s="148" t="s">
        <v>31</v>
      </c>
      <c r="N29" s="148" t="s">
        <v>22</v>
      </c>
      <c r="O29" s="148">
        <v>3</v>
      </c>
      <c r="P29" s="148">
        <v>0</v>
      </c>
      <c r="Q29" s="148">
        <v>0</v>
      </c>
      <c r="R29" s="149">
        <f>O29+(P29+Q29)/2</f>
        <v>3</v>
      </c>
      <c r="S29" s="148">
        <v>7</v>
      </c>
    </row>
    <row r="30" spans="1:23" ht="12" x14ac:dyDescent="0.2">
      <c r="A30" s="19" t="s">
        <v>404</v>
      </c>
      <c r="B30" s="147" t="s">
        <v>291</v>
      </c>
      <c r="C30" s="148" t="s">
        <v>31</v>
      </c>
      <c r="D30" s="148" t="s">
        <v>20</v>
      </c>
      <c r="E30" s="148">
        <v>3</v>
      </c>
      <c r="F30" s="148">
        <v>0</v>
      </c>
      <c r="G30" s="148">
        <v>0</v>
      </c>
      <c r="H30" s="149">
        <f>E30+(F30+G30)/2</f>
        <v>3</v>
      </c>
      <c r="I30" s="148">
        <v>6</v>
      </c>
      <c r="J30" s="140"/>
      <c r="K30" s="146" t="s">
        <v>406</v>
      </c>
      <c r="L30" s="147" t="s">
        <v>292</v>
      </c>
      <c r="M30" s="148" t="s">
        <v>31</v>
      </c>
      <c r="N30" s="148" t="s">
        <v>20</v>
      </c>
      <c r="O30" s="148">
        <v>3</v>
      </c>
      <c r="P30" s="148">
        <v>0</v>
      </c>
      <c r="Q30" s="148">
        <v>0</v>
      </c>
      <c r="R30" s="149">
        <f t="shared" ref="R30:R31" si="2">O30+(P30+Q30)/2</f>
        <v>3</v>
      </c>
      <c r="S30" s="148">
        <v>7</v>
      </c>
    </row>
    <row r="31" spans="1:23" x14ac:dyDescent="0.2">
      <c r="A31" s="146" t="s">
        <v>431</v>
      </c>
      <c r="B31" s="147" t="s">
        <v>290</v>
      </c>
      <c r="C31" s="152" t="s">
        <v>31</v>
      </c>
      <c r="D31" s="152" t="s">
        <v>22</v>
      </c>
      <c r="E31" s="152">
        <v>3</v>
      </c>
      <c r="F31" s="152">
        <v>0</v>
      </c>
      <c r="G31" s="152">
        <v>0</v>
      </c>
      <c r="H31" s="149">
        <f t="shared" ref="H31" si="3">E31+(F31+G31)/2</f>
        <v>3</v>
      </c>
      <c r="I31" s="152">
        <v>5</v>
      </c>
      <c r="J31" s="150"/>
      <c r="K31" s="146" t="s">
        <v>432</v>
      </c>
      <c r="L31" s="147" t="s">
        <v>104</v>
      </c>
      <c r="M31" s="148" t="s">
        <v>31</v>
      </c>
      <c r="N31" s="148" t="s">
        <v>22</v>
      </c>
      <c r="O31" s="190">
        <v>2</v>
      </c>
      <c r="P31" s="190">
        <v>0</v>
      </c>
      <c r="Q31" s="190">
        <v>0</v>
      </c>
      <c r="R31" s="191">
        <f t="shared" si="2"/>
        <v>2</v>
      </c>
      <c r="S31" s="148">
        <v>3</v>
      </c>
      <c r="U31" s="270"/>
      <c r="V31" s="270"/>
      <c r="W31" s="270"/>
    </row>
    <row r="32" spans="1:23" x14ac:dyDescent="0.2">
      <c r="A32" s="19" t="s">
        <v>180</v>
      </c>
      <c r="B32" s="20" t="s">
        <v>293</v>
      </c>
      <c r="C32" s="152" t="s">
        <v>31</v>
      </c>
      <c r="D32" s="152" t="s">
        <v>22</v>
      </c>
      <c r="E32" s="152">
        <v>3</v>
      </c>
      <c r="F32" s="152">
        <v>0</v>
      </c>
      <c r="G32" s="152">
        <v>0</v>
      </c>
      <c r="H32" s="149">
        <f>E32+(F32+G32)/2</f>
        <v>3</v>
      </c>
      <c r="I32" s="152">
        <v>4</v>
      </c>
      <c r="J32" s="150"/>
      <c r="K32" s="80" t="s">
        <v>468</v>
      </c>
      <c r="L32" s="80" t="s">
        <v>469</v>
      </c>
      <c r="M32" s="148" t="s">
        <v>31</v>
      </c>
      <c r="N32" s="148" t="s">
        <v>22</v>
      </c>
      <c r="O32" s="148">
        <v>4</v>
      </c>
      <c r="P32" s="148">
        <v>0</v>
      </c>
      <c r="Q32" s="148">
        <v>0</v>
      </c>
      <c r="R32" s="149">
        <v>4</v>
      </c>
      <c r="S32" s="148">
        <v>5</v>
      </c>
    </row>
    <row r="33" spans="1:19" x14ac:dyDescent="0.2">
      <c r="A33" s="80" t="s">
        <v>466</v>
      </c>
      <c r="B33" s="79" t="s">
        <v>467</v>
      </c>
      <c r="C33" s="152" t="s">
        <v>31</v>
      </c>
      <c r="D33" s="152" t="s">
        <v>22</v>
      </c>
      <c r="E33" s="152">
        <v>4</v>
      </c>
      <c r="F33" s="152">
        <v>0</v>
      </c>
      <c r="G33" s="152">
        <v>0</v>
      </c>
      <c r="H33" s="149">
        <f>E33+(F33+G33)/2</f>
        <v>4</v>
      </c>
      <c r="I33" s="152">
        <v>5</v>
      </c>
      <c r="J33" s="150"/>
      <c r="K33" s="161"/>
      <c r="L33" s="164" t="s">
        <v>72</v>
      </c>
      <c r="M33" s="163" t="s">
        <v>29</v>
      </c>
      <c r="N33" s="163" t="s">
        <v>22</v>
      </c>
      <c r="O33" s="163">
        <v>3</v>
      </c>
      <c r="P33" s="163">
        <v>0</v>
      </c>
      <c r="Q33" s="163">
        <v>0</v>
      </c>
      <c r="R33" s="165">
        <v>3</v>
      </c>
      <c r="S33" s="163">
        <v>4</v>
      </c>
    </row>
    <row r="34" spans="1:19" x14ac:dyDescent="0.2">
      <c r="A34" s="161"/>
      <c r="B34" s="164" t="s">
        <v>68</v>
      </c>
      <c r="C34" s="163" t="s">
        <v>29</v>
      </c>
      <c r="D34" s="163" t="s">
        <v>22</v>
      </c>
      <c r="E34" s="163">
        <v>3</v>
      </c>
      <c r="F34" s="163">
        <v>0</v>
      </c>
      <c r="G34" s="163">
        <v>0</v>
      </c>
      <c r="H34" s="165">
        <v>3</v>
      </c>
      <c r="I34" s="163">
        <v>4</v>
      </c>
      <c r="J34" s="150"/>
      <c r="K34" s="161"/>
      <c r="L34" s="164" t="s">
        <v>94</v>
      </c>
      <c r="M34" s="163" t="s">
        <v>29</v>
      </c>
      <c r="N34" s="163" t="s">
        <v>22</v>
      </c>
      <c r="O34" s="163">
        <v>3</v>
      </c>
      <c r="P34" s="163">
        <v>0</v>
      </c>
      <c r="Q34" s="163">
        <v>0</v>
      </c>
      <c r="R34" s="165">
        <v>3</v>
      </c>
      <c r="S34" s="163">
        <v>4</v>
      </c>
    </row>
    <row r="35" spans="1:19" x14ac:dyDescent="0.2">
      <c r="A35" s="192"/>
      <c r="B35" s="20"/>
      <c r="C35" s="152"/>
      <c r="D35" s="152"/>
      <c r="E35" s="152" t="s">
        <v>294</v>
      </c>
      <c r="F35" s="152" t="s">
        <v>294</v>
      </c>
      <c r="G35" s="152" t="s">
        <v>294</v>
      </c>
      <c r="H35" s="149" t="s">
        <v>294</v>
      </c>
      <c r="I35" s="152" t="s">
        <v>294</v>
      </c>
      <c r="J35" s="150"/>
      <c r="K35" s="161"/>
      <c r="L35" s="37" t="s">
        <v>472</v>
      </c>
      <c r="M35" s="163" t="s">
        <v>29</v>
      </c>
      <c r="N35" s="163" t="s">
        <v>22</v>
      </c>
      <c r="O35" s="163">
        <v>0</v>
      </c>
      <c r="P35" s="163">
        <v>2</v>
      </c>
      <c r="Q35" s="163">
        <v>0</v>
      </c>
      <c r="R35" s="165">
        <v>1</v>
      </c>
      <c r="S35" s="163">
        <v>8</v>
      </c>
    </row>
    <row r="36" spans="1:19" ht="12" x14ac:dyDescent="0.2">
      <c r="A36" s="175"/>
      <c r="B36" s="176" t="s">
        <v>23</v>
      </c>
      <c r="C36" s="193"/>
      <c r="D36" s="194"/>
      <c r="E36" s="177">
        <f>SUM(E29:E35)</f>
        <v>19</v>
      </c>
      <c r="F36" s="177">
        <f>SUM(F29:F35)</f>
        <v>0</v>
      </c>
      <c r="G36" s="177">
        <f>SUM(G29:G35)</f>
        <v>0</v>
      </c>
      <c r="H36" s="177">
        <f>SUM(H29:H35)</f>
        <v>19</v>
      </c>
      <c r="I36" s="177">
        <f>SUM(I29:I35)</f>
        <v>30</v>
      </c>
      <c r="J36" s="150"/>
      <c r="K36" s="175"/>
      <c r="L36" s="176" t="s">
        <v>23</v>
      </c>
      <c r="M36" s="195"/>
      <c r="N36" s="196"/>
      <c r="O36" s="177">
        <f>SUM(O29:O35)</f>
        <v>18</v>
      </c>
      <c r="P36" s="177">
        <f>SUM(P29:P35)</f>
        <v>2</v>
      </c>
      <c r="Q36" s="177">
        <f>SUM(Q29:Q35)</f>
        <v>0</v>
      </c>
      <c r="R36" s="177">
        <f>SUM(R29:R34)</f>
        <v>18</v>
      </c>
      <c r="S36" s="177">
        <v>30</v>
      </c>
    </row>
    <row r="37" spans="1:19" ht="12" x14ac:dyDescent="0.2">
      <c r="A37" s="157"/>
      <c r="B37" s="159" t="s">
        <v>33</v>
      </c>
      <c r="C37" s="148"/>
      <c r="D37" s="160"/>
      <c r="E37" s="148"/>
      <c r="F37" s="148"/>
      <c r="G37" s="148"/>
      <c r="H37" s="148"/>
      <c r="I37" s="143">
        <f>SUMIF(D29:D35,"=UE",I29:I35)</f>
        <v>6</v>
      </c>
      <c r="J37" s="150"/>
      <c r="K37" s="157"/>
      <c r="L37" s="159" t="s">
        <v>33</v>
      </c>
      <c r="M37" s="148"/>
      <c r="N37" s="160"/>
      <c r="O37" s="160"/>
      <c r="P37" s="160"/>
      <c r="Q37" s="160"/>
      <c r="R37" s="160"/>
      <c r="S37" s="143">
        <f>SUMIF(N29:N34,"=UE",S29:S34)</f>
        <v>7</v>
      </c>
    </row>
    <row r="38" spans="1:19" ht="12" x14ac:dyDescent="0.2">
      <c r="A38" s="161"/>
      <c r="B38" s="162" t="s">
        <v>32</v>
      </c>
      <c r="C38" s="163"/>
      <c r="D38" s="164"/>
      <c r="E38" s="165"/>
      <c r="F38" s="165"/>
      <c r="G38" s="165"/>
      <c r="H38" s="165"/>
      <c r="I38" s="166">
        <f>SUMIF(C29:C35,"=S",I29:I35)</f>
        <v>4</v>
      </c>
      <c r="J38" s="150"/>
      <c r="K38" s="161"/>
      <c r="L38" s="162" t="s">
        <v>32</v>
      </c>
      <c r="M38" s="163"/>
      <c r="N38" s="164"/>
      <c r="O38" s="165"/>
      <c r="P38" s="165"/>
      <c r="Q38" s="165"/>
      <c r="R38" s="165"/>
      <c r="S38" s="166">
        <f>SUMIF(M29:M34,"=S",S29:S34)</f>
        <v>8</v>
      </c>
    </row>
    <row r="39" spans="1:19" ht="12" x14ac:dyDescent="0.2">
      <c r="A39" s="181"/>
      <c r="B39" s="178" t="s">
        <v>35</v>
      </c>
      <c r="C39" s="183"/>
      <c r="D39" s="182"/>
      <c r="E39" s="184"/>
      <c r="F39" s="184"/>
      <c r="G39" s="184"/>
      <c r="H39" s="184"/>
      <c r="I39" s="189">
        <f>SUMIF(C29:C35,"=ÜS",I29:I35)</f>
        <v>0</v>
      </c>
      <c r="J39" s="150"/>
      <c r="K39" s="181"/>
      <c r="L39" s="178" t="s">
        <v>35</v>
      </c>
      <c r="M39" s="183"/>
      <c r="N39" s="182"/>
      <c r="O39" s="184"/>
      <c r="P39" s="184"/>
      <c r="Q39" s="184"/>
      <c r="R39" s="184"/>
      <c r="S39" s="189">
        <f>SUMIF(M29:M34,"=ÜS",S29:S34)</f>
        <v>0</v>
      </c>
    </row>
    <row r="40" spans="1:19" s="95" customFormat="1" ht="9.9" customHeight="1" x14ac:dyDescent="0.2">
      <c r="A40" s="167"/>
      <c r="B40" s="168"/>
      <c r="C40" s="169"/>
      <c r="D40" s="170"/>
      <c r="E40" s="169"/>
      <c r="F40" s="169"/>
      <c r="G40" s="169"/>
      <c r="H40" s="169"/>
      <c r="I40" s="179"/>
      <c r="J40" s="173"/>
      <c r="K40" s="167"/>
      <c r="L40" s="168"/>
      <c r="M40" s="169"/>
      <c r="N40" s="170"/>
      <c r="O40" s="170"/>
      <c r="P40" s="170"/>
      <c r="Q40" s="170"/>
      <c r="R40" s="170"/>
      <c r="S40" s="179"/>
    </row>
    <row r="41" spans="1:19" ht="12" x14ac:dyDescent="0.2">
      <c r="A41" s="256" t="s">
        <v>14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</row>
    <row r="42" spans="1:19" ht="9.9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1:19" ht="12" x14ac:dyDescent="0.2">
      <c r="A43" s="257" t="s">
        <v>15</v>
      </c>
      <c r="B43" s="257"/>
      <c r="C43" s="257"/>
      <c r="D43" s="257"/>
      <c r="E43" s="257"/>
      <c r="F43" s="257"/>
      <c r="G43" s="257"/>
      <c r="H43" s="257"/>
      <c r="I43" s="257"/>
      <c r="J43" s="180"/>
      <c r="K43" s="257" t="s">
        <v>16</v>
      </c>
      <c r="L43" s="257"/>
      <c r="M43" s="257"/>
      <c r="N43" s="257"/>
      <c r="O43" s="257"/>
      <c r="P43" s="257"/>
      <c r="Q43" s="257"/>
      <c r="R43" s="257"/>
      <c r="S43" s="257"/>
    </row>
    <row r="44" spans="1:19" ht="27.75" customHeight="1" x14ac:dyDescent="0.2">
      <c r="A44" s="141" t="s">
        <v>28</v>
      </c>
      <c r="B44" s="142" t="s">
        <v>24</v>
      </c>
      <c r="C44" s="143" t="s">
        <v>25</v>
      </c>
      <c r="D44" s="144" t="s">
        <v>21</v>
      </c>
      <c r="E44" s="143" t="s">
        <v>6</v>
      </c>
      <c r="F44" s="143" t="s">
        <v>7</v>
      </c>
      <c r="G44" s="143" t="s">
        <v>8</v>
      </c>
      <c r="H44" s="174" t="s">
        <v>9</v>
      </c>
      <c r="I44" s="143" t="s">
        <v>10</v>
      </c>
      <c r="J44" s="180"/>
      <c r="K44" s="141" t="s">
        <v>28</v>
      </c>
      <c r="L44" s="142" t="s">
        <v>24</v>
      </c>
      <c r="M44" s="143" t="s">
        <v>25</v>
      </c>
      <c r="N44" s="144" t="s">
        <v>21</v>
      </c>
      <c r="O44" s="143" t="s">
        <v>6</v>
      </c>
      <c r="P44" s="143" t="s">
        <v>7</v>
      </c>
      <c r="Q44" s="143" t="s">
        <v>8</v>
      </c>
      <c r="R44" s="174" t="s">
        <v>9</v>
      </c>
      <c r="S44" s="143" t="s">
        <v>10</v>
      </c>
    </row>
    <row r="45" spans="1:19" x14ac:dyDescent="0.2">
      <c r="A45" s="146" t="s">
        <v>407</v>
      </c>
      <c r="B45" s="147" t="s">
        <v>433</v>
      </c>
      <c r="C45" s="148" t="s">
        <v>31</v>
      </c>
      <c r="D45" s="148" t="s">
        <v>22</v>
      </c>
      <c r="E45" s="148">
        <v>3</v>
      </c>
      <c r="F45" s="148">
        <v>0</v>
      </c>
      <c r="G45" s="148">
        <v>0</v>
      </c>
      <c r="H45" s="149">
        <v>3</v>
      </c>
      <c r="I45" s="148">
        <v>5</v>
      </c>
      <c r="J45" s="180"/>
      <c r="K45" s="146" t="s">
        <v>410</v>
      </c>
      <c r="L45" s="147" t="s">
        <v>434</v>
      </c>
      <c r="M45" s="148" t="s">
        <v>31</v>
      </c>
      <c r="N45" s="148" t="s">
        <v>20</v>
      </c>
      <c r="O45" s="148">
        <v>3</v>
      </c>
      <c r="P45" s="148">
        <v>0</v>
      </c>
      <c r="Q45" s="148">
        <v>0</v>
      </c>
      <c r="R45" s="149">
        <v>3</v>
      </c>
      <c r="S45" s="148">
        <v>5</v>
      </c>
    </row>
    <row r="46" spans="1:19" x14ac:dyDescent="0.2">
      <c r="A46" s="146" t="s">
        <v>408</v>
      </c>
      <c r="B46" s="160" t="s">
        <v>297</v>
      </c>
      <c r="C46" s="148" t="s">
        <v>31</v>
      </c>
      <c r="D46" s="148" t="s">
        <v>20</v>
      </c>
      <c r="E46" s="148">
        <v>3</v>
      </c>
      <c r="F46" s="148">
        <v>0</v>
      </c>
      <c r="G46" s="148">
        <v>0</v>
      </c>
      <c r="H46" s="149">
        <v>3</v>
      </c>
      <c r="I46" s="148">
        <v>5</v>
      </c>
      <c r="J46" s="180"/>
      <c r="K46" s="146" t="s">
        <v>411</v>
      </c>
      <c r="L46" s="147" t="s">
        <v>296</v>
      </c>
      <c r="M46" s="148" t="s">
        <v>31</v>
      </c>
      <c r="N46" s="148" t="s">
        <v>20</v>
      </c>
      <c r="O46" s="148">
        <v>3</v>
      </c>
      <c r="P46" s="148">
        <v>0</v>
      </c>
      <c r="Q46" s="148">
        <v>0</v>
      </c>
      <c r="R46" s="149">
        <f>O46+(P46+Q46)/2</f>
        <v>3</v>
      </c>
      <c r="S46" s="148">
        <v>7</v>
      </c>
    </row>
    <row r="47" spans="1:19" ht="12" x14ac:dyDescent="0.2">
      <c r="A47" s="146" t="s">
        <v>486</v>
      </c>
      <c r="B47" s="147" t="s">
        <v>295</v>
      </c>
      <c r="C47" s="148" t="s">
        <v>31</v>
      </c>
      <c r="D47" s="148" t="s">
        <v>22</v>
      </c>
      <c r="E47" s="148">
        <v>3</v>
      </c>
      <c r="F47" s="148">
        <v>0</v>
      </c>
      <c r="G47" s="148">
        <v>0</v>
      </c>
      <c r="H47" s="149">
        <v>3</v>
      </c>
      <c r="I47" s="148">
        <v>5</v>
      </c>
      <c r="J47" s="139"/>
      <c r="K47" s="146" t="s">
        <v>412</v>
      </c>
      <c r="L47" s="147" t="s">
        <v>298</v>
      </c>
      <c r="M47" s="148" t="s">
        <v>31</v>
      </c>
      <c r="N47" s="152" t="s">
        <v>22</v>
      </c>
      <c r="O47" s="148">
        <v>3</v>
      </c>
      <c r="P47" s="148">
        <v>0</v>
      </c>
      <c r="Q47" s="148">
        <v>0</v>
      </c>
      <c r="R47" s="149">
        <f>O47+(P47+Q47)/2</f>
        <v>3</v>
      </c>
      <c r="S47" s="148">
        <v>7</v>
      </c>
    </row>
    <row r="48" spans="1:19" ht="12" x14ac:dyDescent="0.2">
      <c r="A48" s="146" t="s">
        <v>409</v>
      </c>
      <c r="B48" s="147" t="s">
        <v>299</v>
      </c>
      <c r="C48" s="148" t="s">
        <v>31</v>
      </c>
      <c r="D48" s="148" t="s">
        <v>22</v>
      </c>
      <c r="E48" s="148">
        <v>3</v>
      </c>
      <c r="F48" s="148">
        <v>0</v>
      </c>
      <c r="G48" s="148">
        <v>0</v>
      </c>
      <c r="H48" s="149">
        <v>3</v>
      </c>
      <c r="I48" s="148">
        <v>4</v>
      </c>
      <c r="J48" s="140"/>
      <c r="K48" s="161"/>
      <c r="L48" s="164" t="s">
        <v>95</v>
      </c>
      <c r="M48" s="163" t="s">
        <v>29</v>
      </c>
      <c r="N48" s="163" t="s">
        <v>22</v>
      </c>
      <c r="O48" s="163">
        <v>3</v>
      </c>
      <c r="P48" s="163">
        <v>0</v>
      </c>
      <c r="Q48" s="163">
        <v>0</v>
      </c>
      <c r="R48" s="165">
        <f t="shared" ref="R48:R49" si="4">O48+(P48+Q48)/2</f>
        <v>3</v>
      </c>
      <c r="S48" s="163">
        <v>4</v>
      </c>
    </row>
    <row r="49" spans="1:19" ht="12" x14ac:dyDescent="0.2">
      <c r="A49" s="161"/>
      <c r="B49" s="164" t="s">
        <v>113</v>
      </c>
      <c r="C49" s="163" t="s">
        <v>29</v>
      </c>
      <c r="D49" s="163" t="s">
        <v>22</v>
      </c>
      <c r="E49" s="163">
        <v>3</v>
      </c>
      <c r="F49" s="163">
        <v>0</v>
      </c>
      <c r="G49" s="163">
        <v>0</v>
      </c>
      <c r="H49" s="165">
        <v>3</v>
      </c>
      <c r="I49" s="163">
        <v>4</v>
      </c>
      <c r="J49" s="140"/>
      <c r="K49" s="161"/>
      <c r="L49" s="164" t="s">
        <v>87</v>
      </c>
      <c r="M49" s="163" t="s">
        <v>29</v>
      </c>
      <c r="N49" s="163" t="s">
        <v>22</v>
      </c>
      <c r="O49" s="163">
        <v>3</v>
      </c>
      <c r="P49" s="163">
        <v>0</v>
      </c>
      <c r="Q49" s="163">
        <v>0</v>
      </c>
      <c r="R49" s="165">
        <f t="shared" si="4"/>
        <v>3</v>
      </c>
      <c r="S49" s="163">
        <v>4</v>
      </c>
    </row>
    <row r="50" spans="1:19" x14ac:dyDescent="0.2">
      <c r="A50" s="161"/>
      <c r="B50" s="164" t="s">
        <v>114</v>
      </c>
      <c r="C50" s="163" t="s">
        <v>29</v>
      </c>
      <c r="D50" s="163" t="s">
        <v>22</v>
      </c>
      <c r="E50" s="163">
        <v>3</v>
      </c>
      <c r="F50" s="163">
        <v>0</v>
      </c>
      <c r="G50" s="163">
        <v>0</v>
      </c>
      <c r="H50" s="165">
        <v>3</v>
      </c>
      <c r="I50" s="163">
        <v>4</v>
      </c>
      <c r="J50" s="150"/>
      <c r="K50" s="161"/>
      <c r="L50" s="37" t="s">
        <v>472</v>
      </c>
      <c r="M50" s="163" t="s">
        <v>29</v>
      </c>
      <c r="N50" s="163" t="s">
        <v>22</v>
      </c>
      <c r="O50" s="163">
        <v>0</v>
      </c>
      <c r="P50" s="163">
        <v>2</v>
      </c>
      <c r="Q50" s="163">
        <v>0</v>
      </c>
      <c r="R50" s="165">
        <v>1</v>
      </c>
      <c r="S50" s="163">
        <v>8</v>
      </c>
    </row>
    <row r="51" spans="1:19" x14ac:dyDescent="0.2">
      <c r="A51" s="181"/>
      <c r="B51" s="182" t="s">
        <v>422</v>
      </c>
      <c r="C51" s="183" t="s">
        <v>34</v>
      </c>
      <c r="D51" s="183" t="s">
        <v>22</v>
      </c>
      <c r="E51" s="183">
        <v>2</v>
      </c>
      <c r="F51" s="183">
        <v>0</v>
      </c>
      <c r="G51" s="183">
        <v>0</v>
      </c>
      <c r="H51" s="184">
        <f t="shared" ref="H51" si="5">E51+(F51+G51)/2</f>
        <v>2</v>
      </c>
      <c r="I51" s="183">
        <v>3</v>
      </c>
      <c r="J51" s="150"/>
      <c r="K51" s="197"/>
      <c r="L51" s="198" t="s">
        <v>444</v>
      </c>
      <c r="M51" s="183" t="s">
        <v>34</v>
      </c>
      <c r="N51" s="183" t="s">
        <v>22</v>
      </c>
      <c r="O51" s="183">
        <v>2</v>
      </c>
      <c r="P51" s="183">
        <v>0</v>
      </c>
      <c r="Q51" s="183">
        <v>0</v>
      </c>
      <c r="R51" s="184">
        <f>O51+(P51+Q51)/2</f>
        <v>2</v>
      </c>
      <c r="S51" s="183">
        <v>3</v>
      </c>
    </row>
    <row r="52" spans="1:19" ht="12" x14ac:dyDescent="0.2">
      <c r="A52" s="175"/>
      <c r="B52" s="176" t="s">
        <v>23</v>
      </c>
      <c r="C52" s="258"/>
      <c r="D52" s="259"/>
      <c r="E52" s="177">
        <v>20</v>
      </c>
      <c r="F52" s="177">
        <f>SUM(F47:F51)</f>
        <v>0</v>
      </c>
      <c r="G52" s="177">
        <f>SUM(G47:G51)</f>
        <v>0</v>
      </c>
      <c r="H52" s="177">
        <v>20</v>
      </c>
      <c r="I52" s="177">
        <v>30</v>
      </c>
      <c r="J52" s="150"/>
      <c r="K52" s="175"/>
      <c r="L52" s="176" t="s">
        <v>23</v>
      </c>
      <c r="M52" s="195"/>
      <c r="N52" s="196"/>
      <c r="O52" s="177">
        <f>SUM(O45:O51)</f>
        <v>17</v>
      </c>
      <c r="P52" s="177">
        <f>SUM(P45:P51)</f>
        <v>2</v>
      </c>
      <c r="Q52" s="177">
        <f>SUM(Q45:Q51)</f>
        <v>0</v>
      </c>
      <c r="R52" s="177">
        <f>SUM(R45:R51)</f>
        <v>18</v>
      </c>
      <c r="S52" s="177">
        <v>30</v>
      </c>
    </row>
    <row r="53" spans="1:19" ht="12" x14ac:dyDescent="0.2">
      <c r="A53" s="157"/>
      <c r="B53" s="159" t="s">
        <v>33</v>
      </c>
      <c r="C53" s="148"/>
      <c r="D53" s="160"/>
      <c r="E53" s="148"/>
      <c r="F53" s="148"/>
      <c r="G53" s="148"/>
      <c r="H53" s="148"/>
      <c r="I53" s="143">
        <f>SUMIF(D47:D51,"=UE",I47:I51)</f>
        <v>0</v>
      </c>
      <c r="J53" s="150"/>
      <c r="K53" s="157"/>
      <c r="L53" s="159" t="s">
        <v>33</v>
      </c>
      <c r="M53" s="148"/>
      <c r="N53" s="160"/>
      <c r="O53" s="160"/>
      <c r="P53" s="160"/>
      <c r="Q53" s="160"/>
      <c r="R53" s="160"/>
      <c r="S53" s="143">
        <f>SUMIF(N45:N50,"=UE",S45:S50)</f>
        <v>12</v>
      </c>
    </row>
    <row r="54" spans="1:19" ht="12" x14ac:dyDescent="0.2">
      <c r="A54" s="161"/>
      <c r="B54" s="162" t="s">
        <v>32</v>
      </c>
      <c r="C54" s="163"/>
      <c r="D54" s="164"/>
      <c r="E54" s="165"/>
      <c r="F54" s="165"/>
      <c r="G54" s="165"/>
      <c r="H54" s="165"/>
      <c r="I54" s="166">
        <f>SUMIF(C47:C51,"=S",I47:I51)</f>
        <v>8</v>
      </c>
      <c r="J54" s="150"/>
      <c r="K54" s="161"/>
      <c r="L54" s="162" t="s">
        <v>32</v>
      </c>
      <c r="M54" s="163"/>
      <c r="N54" s="164"/>
      <c r="O54" s="165"/>
      <c r="P54" s="165"/>
      <c r="Q54" s="165"/>
      <c r="R54" s="165"/>
      <c r="S54" s="166">
        <v>8</v>
      </c>
    </row>
    <row r="55" spans="1:19" ht="12" x14ac:dyDescent="0.2">
      <c r="A55" s="181"/>
      <c r="B55" s="178" t="s">
        <v>35</v>
      </c>
      <c r="C55" s="183"/>
      <c r="D55" s="182"/>
      <c r="E55" s="184"/>
      <c r="F55" s="184"/>
      <c r="G55" s="184"/>
      <c r="H55" s="184"/>
      <c r="I55" s="189">
        <f>SUMIF(C47:C51,"=ÜS",I47:I51)</f>
        <v>3</v>
      </c>
      <c r="J55" s="150"/>
      <c r="K55" s="181"/>
      <c r="L55" s="178" t="s">
        <v>35</v>
      </c>
      <c r="M55" s="183"/>
      <c r="N55" s="182"/>
      <c r="O55" s="184"/>
      <c r="P55" s="184"/>
      <c r="Q55" s="184"/>
      <c r="R55" s="184"/>
      <c r="S55" s="189">
        <f ca="1">SUMIF(M45:M51,"=ÜS",S45:S50)</f>
        <v>3</v>
      </c>
    </row>
    <row r="56" spans="1:19" s="95" customFormat="1" ht="9.9" customHeight="1" x14ac:dyDescent="0.2">
      <c r="A56" s="167"/>
      <c r="B56" s="168"/>
      <c r="C56" s="169"/>
      <c r="D56" s="170"/>
      <c r="E56" s="169"/>
      <c r="F56" s="169"/>
      <c r="G56" s="169"/>
      <c r="H56" s="169"/>
      <c r="I56" s="179"/>
      <c r="J56" s="173"/>
      <c r="K56" s="167"/>
      <c r="L56" s="168"/>
      <c r="M56" s="169"/>
      <c r="N56" s="170"/>
      <c r="O56" s="170"/>
      <c r="P56" s="170"/>
      <c r="Q56" s="170"/>
      <c r="R56" s="170"/>
      <c r="S56" s="179"/>
    </row>
    <row r="57" spans="1:19" ht="12" x14ac:dyDescent="0.2">
      <c r="A57" s="256" t="s">
        <v>17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</row>
    <row r="58" spans="1:19" ht="9.9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</row>
    <row r="59" spans="1:19" ht="12" x14ac:dyDescent="0.2">
      <c r="A59" s="257" t="s">
        <v>18</v>
      </c>
      <c r="B59" s="257"/>
      <c r="C59" s="257"/>
      <c r="D59" s="257"/>
      <c r="E59" s="257"/>
      <c r="F59" s="257"/>
      <c r="G59" s="257"/>
      <c r="H59" s="257"/>
      <c r="I59" s="257"/>
      <c r="J59" s="155"/>
      <c r="K59" s="257" t="s">
        <v>19</v>
      </c>
      <c r="L59" s="257"/>
      <c r="M59" s="257"/>
      <c r="N59" s="257"/>
      <c r="O59" s="257"/>
      <c r="P59" s="257"/>
      <c r="Q59" s="257"/>
      <c r="R59" s="257"/>
      <c r="S59" s="257"/>
    </row>
    <row r="60" spans="1:19" ht="27" customHeight="1" x14ac:dyDescent="0.2">
      <c r="A60" s="141" t="s">
        <v>28</v>
      </c>
      <c r="B60" s="142" t="s">
        <v>24</v>
      </c>
      <c r="C60" s="143" t="s">
        <v>25</v>
      </c>
      <c r="D60" s="144" t="s">
        <v>21</v>
      </c>
      <c r="E60" s="143" t="s">
        <v>6</v>
      </c>
      <c r="F60" s="143" t="s">
        <v>7</v>
      </c>
      <c r="G60" s="143" t="s">
        <v>8</v>
      </c>
      <c r="H60" s="174" t="s">
        <v>9</v>
      </c>
      <c r="I60" s="143" t="s">
        <v>10</v>
      </c>
      <c r="J60" s="180"/>
      <c r="K60" s="141" t="s">
        <v>28</v>
      </c>
      <c r="L60" s="142" t="s">
        <v>24</v>
      </c>
      <c r="M60" s="143" t="s">
        <v>25</v>
      </c>
      <c r="N60" s="144" t="s">
        <v>21</v>
      </c>
      <c r="O60" s="143" t="s">
        <v>6</v>
      </c>
      <c r="P60" s="143" t="s">
        <v>7</v>
      </c>
      <c r="Q60" s="143" t="s">
        <v>8</v>
      </c>
      <c r="R60" s="174" t="s">
        <v>9</v>
      </c>
      <c r="S60" s="143" t="s">
        <v>10</v>
      </c>
    </row>
    <row r="61" spans="1:19" x14ac:dyDescent="0.2">
      <c r="A61" s="146" t="s">
        <v>413</v>
      </c>
      <c r="B61" s="147" t="s">
        <v>300</v>
      </c>
      <c r="C61" s="148" t="s">
        <v>31</v>
      </c>
      <c r="D61" s="148" t="s">
        <v>20</v>
      </c>
      <c r="E61" s="148">
        <v>3</v>
      </c>
      <c r="F61" s="148">
        <v>0</v>
      </c>
      <c r="G61" s="148">
        <v>0</v>
      </c>
      <c r="H61" s="149">
        <f>E61+(F61+G61)/2</f>
        <v>3</v>
      </c>
      <c r="I61" s="148">
        <v>8</v>
      </c>
      <c r="J61" s="180"/>
      <c r="K61" s="146" t="s">
        <v>415</v>
      </c>
      <c r="L61" s="199" t="s">
        <v>301</v>
      </c>
      <c r="M61" s="200" t="s">
        <v>31</v>
      </c>
      <c r="N61" s="148" t="s">
        <v>20</v>
      </c>
      <c r="O61" s="148">
        <v>3</v>
      </c>
      <c r="P61" s="148">
        <v>0</v>
      </c>
      <c r="Q61" s="148">
        <v>0</v>
      </c>
      <c r="R61" s="149">
        <v>3</v>
      </c>
      <c r="S61" s="148">
        <v>9</v>
      </c>
    </row>
    <row r="62" spans="1:19" x14ac:dyDescent="0.2">
      <c r="A62" s="146" t="s">
        <v>414</v>
      </c>
      <c r="B62" s="147" t="s">
        <v>302</v>
      </c>
      <c r="C62" s="148" t="s">
        <v>31</v>
      </c>
      <c r="D62" s="148" t="s">
        <v>22</v>
      </c>
      <c r="E62" s="148">
        <v>3</v>
      </c>
      <c r="F62" s="148">
        <v>0</v>
      </c>
      <c r="G62" s="148">
        <v>0</v>
      </c>
      <c r="H62" s="149">
        <f t="shared" ref="H62:H64" si="6">E62+(F62+G62)/2</f>
        <v>3</v>
      </c>
      <c r="I62" s="148">
        <v>8</v>
      </c>
      <c r="J62" s="180"/>
      <c r="K62" s="146" t="s">
        <v>416</v>
      </c>
      <c r="L62" s="201" t="s">
        <v>303</v>
      </c>
      <c r="M62" s="200" t="s">
        <v>31</v>
      </c>
      <c r="N62" s="148" t="s">
        <v>22</v>
      </c>
      <c r="O62" s="148">
        <v>3</v>
      </c>
      <c r="P62" s="148">
        <v>0</v>
      </c>
      <c r="Q62" s="148">
        <v>0</v>
      </c>
      <c r="R62" s="149">
        <v>3</v>
      </c>
      <c r="S62" s="148">
        <v>5</v>
      </c>
    </row>
    <row r="63" spans="1:19" ht="12" x14ac:dyDescent="0.2">
      <c r="A63" s="161"/>
      <c r="B63" s="164" t="s">
        <v>96</v>
      </c>
      <c r="C63" s="163" t="s">
        <v>29</v>
      </c>
      <c r="D63" s="163" t="s">
        <v>22</v>
      </c>
      <c r="E63" s="163">
        <v>3</v>
      </c>
      <c r="F63" s="163">
        <v>0</v>
      </c>
      <c r="G63" s="163">
        <v>0</v>
      </c>
      <c r="H63" s="165">
        <f t="shared" si="6"/>
        <v>3</v>
      </c>
      <c r="I63" s="163">
        <v>4</v>
      </c>
      <c r="J63" s="139"/>
      <c r="K63" s="146" t="s">
        <v>417</v>
      </c>
      <c r="L63" s="202" t="s">
        <v>304</v>
      </c>
      <c r="M63" s="200" t="s">
        <v>31</v>
      </c>
      <c r="N63" s="148" t="s">
        <v>22</v>
      </c>
      <c r="O63" s="148">
        <v>3</v>
      </c>
      <c r="P63" s="148">
        <v>0</v>
      </c>
      <c r="Q63" s="148">
        <v>0</v>
      </c>
      <c r="R63" s="149">
        <v>3</v>
      </c>
      <c r="S63" s="148">
        <v>5</v>
      </c>
    </row>
    <row r="64" spans="1:19" ht="12" x14ac:dyDescent="0.2">
      <c r="A64" s="161"/>
      <c r="B64" s="164" t="s">
        <v>88</v>
      </c>
      <c r="C64" s="163" t="s">
        <v>29</v>
      </c>
      <c r="D64" s="163" t="s">
        <v>22</v>
      </c>
      <c r="E64" s="163">
        <v>3</v>
      </c>
      <c r="F64" s="163">
        <v>0</v>
      </c>
      <c r="G64" s="163">
        <v>0</v>
      </c>
      <c r="H64" s="165">
        <f t="shared" si="6"/>
        <v>3</v>
      </c>
      <c r="I64" s="163">
        <v>4</v>
      </c>
      <c r="J64" s="140"/>
      <c r="K64" s="161"/>
      <c r="L64" s="164" t="s">
        <v>97</v>
      </c>
      <c r="M64" s="163" t="s">
        <v>29</v>
      </c>
      <c r="N64" s="163" t="s">
        <v>22</v>
      </c>
      <c r="O64" s="163">
        <v>3</v>
      </c>
      <c r="P64" s="163">
        <v>0</v>
      </c>
      <c r="Q64" s="163">
        <v>0</v>
      </c>
      <c r="R64" s="165">
        <v>3</v>
      </c>
      <c r="S64" s="163">
        <v>4</v>
      </c>
    </row>
    <row r="65" spans="1:19" ht="12" x14ac:dyDescent="0.2">
      <c r="A65" s="181"/>
      <c r="B65" s="182" t="s">
        <v>451</v>
      </c>
      <c r="C65" s="183" t="s">
        <v>34</v>
      </c>
      <c r="D65" s="183" t="s">
        <v>22</v>
      </c>
      <c r="E65" s="183">
        <v>2</v>
      </c>
      <c r="F65" s="183">
        <v>0</v>
      </c>
      <c r="G65" s="183">
        <v>0</v>
      </c>
      <c r="H65" s="184">
        <f>E65+(F65+G65)/2</f>
        <v>2</v>
      </c>
      <c r="I65" s="183">
        <v>3</v>
      </c>
      <c r="J65" s="140"/>
      <c r="K65" s="161"/>
      <c r="L65" s="164" t="s">
        <v>92</v>
      </c>
      <c r="M65" s="163" t="s">
        <v>29</v>
      </c>
      <c r="N65" s="163" t="s">
        <v>22</v>
      </c>
      <c r="O65" s="163">
        <v>3</v>
      </c>
      <c r="P65" s="163">
        <v>0</v>
      </c>
      <c r="Q65" s="163">
        <v>0</v>
      </c>
      <c r="R65" s="165">
        <v>3</v>
      </c>
      <c r="S65" s="163">
        <v>4</v>
      </c>
    </row>
    <row r="66" spans="1:19" x14ac:dyDescent="0.2">
      <c r="A66" s="181"/>
      <c r="B66" s="182" t="s">
        <v>452</v>
      </c>
      <c r="C66" s="183" t="s">
        <v>34</v>
      </c>
      <c r="D66" s="183" t="s">
        <v>22</v>
      </c>
      <c r="E66" s="183">
        <v>2</v>
      </c>
      <c r="F66" s="183">
        <v>0</v>
      </c>
      <c r="G66" s="183">
        <v>0</v>
      </c>
      <c r="H66" s="184">
        <f>E66+(F66+G66)/2</f>
        <v>2</v>
      </c>
      <c r="I66" s="183">
        <v>3</v>
      </c>
      <c r="J66" s="150"/>
      <c r="K66" s="181"/>
      <c r="L66" s="182" t="s">
        <v>455</v>
      </c>
      <c r="M66" s="183" t="s">
        <v>34</v>
      </c>
      <c r="N66" s="183" t="s">
        <v>22</v>
      </c>
      <c r="O66" s="183">
        <v>2</v>
      </c>
      <c r="P66" s="183">
        <v>0</v>
      </c>
      <c r="Q66" s="183">
        <v>0</v>
      </c>
      <c r="R66" s="184">
        <f t="shared" ref="R66" si="7">O66+(P66+Q66)/2</f>
        <v>2</v>
      </c>
      <c r="S66" s="183">
        <v>3</v>
      </c>
    </row>
    <row r="67" spans="1:19" ht="12" x14ac:dyDescent="0.2">
      <c r="A67" s="175"/>
      <c r="B67" s="176" t="s">
        <v>23</v>
      </c>
      <c r="C67" s="258"/>
      <c r="D67" s="259"/>
      <c r="E67" s="177">
        <f>SUM(E61:E66)</f>
        <v>16</v>
      </c>
      <c r="F67" s="177">
        <f>SUM(F61:F66)</f>
        <v>0</v>
      </c>
      <c r="G67" s="177">
        <f>SUM(G61:G66)</f>
        <v>0</v>
      </c>
      <c r="H67" s="177">
        <f>SUM(H61:H66)</f>
        <v>16</v>
      </c>
      <c r="I67" s="177">
        <f>SUM(I61:I66)</f>
        <v>30</v>
      </c>
      <c r="J67" s="150"/>
      <c r="K67" s="175"/>
      <c r="L67" s="176" t="s">
        <v>23</v>
      </c>
      <c r="M67" s="195"/>
      <c r="N67" s="196"/>
      <c r="O67" s="177">
        <f>SUM(O61:O66)</f>
        <v>17</v>
      </c>
      <c r="P67" s="177">
        <f>SUM(P61:P66)</f>
        <v>0</v>
      </c>
      <c r="Q67" s="177">
        <f>SUM(Q61:Q66)</f>
        <v>0</v>
      </c>
      <c r="R67" s="177">
        <f>SUM(R61:R66)</f>
        <v>17</v>
      </c>
      <c r="S67" s="177">
        <f>SUM(S61:S66)</f>
        <v>30</v>
      </c>
    </row>
    <row r="68" spans="1:19" ht="12" x14ac:dyDescent="0.2">
      <c r="A68" s="157"/>
      <c r="B68" s="159" t="s">
        <v>33</v>
      </c>
      <c r="C68" s="148"/>
      <c r="D68" s="160"/>
      <c r="E68" s="148"/>
      <c r="F68" s="148"/>
      <c r="G68" s="148"/>
      <c r="H68" s="148"/>
      <c r="I68" s="143">
        <f>SUMIF(D61:D66,"=UE",I61:I66)</f>
        <v>8</v>
      </c>
      <c r="J68" s="150"/>
      <c r="K68" s="157"/>
      <c r="L68" s="159" t="s">
        <v>33</v>
      </c>
      <c r="M68" s="148"/>
      <c r="N68" s="160"/>
      <c r="O68" s="160"/>
      <c r="P68" s="160"/>
      <c r="Q68" s="160"/>
      <c r="R68" s="160"/>
      <c r="S68" s="143">
        <f>SUMIF(N61:N66,"=UE",S61:S66)</f>
        <v>9</v>
      </c>
    </row>
    <row r="69" spans="1:19" ht="12" x14ac:dyDescent="0.2">
      <c r="A69" s="161"/>
      <c r="B69" s="162" t="s">
        <v>32</v>
      </c>
      <c r="C69" s="163"/>
      <c r="D69" s="164"/>
      <c r="E69" s="165"/>
      <c r="F69" s="165"/>
      <c r="G69" s="165"/>
      <c r="H69" s="165"/>
      <c r="I69" s="166">
        <f>SUMIF(C61:C66,"=S",I61:I66)</f>
        <v>8</v>
      </c>
      <c r="J69" s="150"/>
      <c r="K69" s="161"/>
      <c r="L69" s="162" t="s">
        <v>32</v>
      </c>
      <c r="M69" s="163"/>
      <c r="N69" s="164"/>
      <c r="O69" s="165"/>
      <c r="P69" s="165"/>
      <c r="Q69" s="165"/>
      <c r="R69" s="165"/>
      <c r="S69" s="166">
        <f>SUMIF(M61:M66,"=S",S61:S66)</f>
        <v>8</v>
      </c>
    </row>
    <row r="70" spans="1:19" ht="12" x14ac:dyDescent="0.2">
      <c r="A70" s="181"/>
      <c r="B70" s="178" t="s">
        <v>35</v>
      </c>
      <c r="C70" s="183"/>
      <c r="D70" s="182"/>
      <c r="E70" s="184"/>
      <c r="F70" s="184"/>
      <c r="G70" s="184"/>
      <c r="H70" s="184"/>
      <c r="I70" s="189">
        <f>SUMIF(C61:C66,"=ÜS",I61:I66)</f>
        <v>6</v>
      </c>
      <c r="J70" s="150"/>
      <c r="K70" s="181"/>
      <c r="L70" s="178" t="s">
        <v>35</v>
      </c>
      <c r="M70" s="183"/>
      <c r="N70" s="182"/>
      <c r="O70" s="184"/>
      <c r="P70" s="184"/>
      <c r="Q70" s="184"/>
      <c r="R70" s="184"/>
      <c r="S70" s="189">
        <f>SUMIF(M61:M66,"=ÜS",S61:S66)</f>
        <v>3</v>
      </c>
    </row>
    <row r="72" spans="1:19" x14ac:dyDescent="0.2">
      <c r="A72" s="244" t="s">
        <v>471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</row>
    <row r="73" spans="1:19" x14ac:dyDescent="0.2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</sheetData>
  <mergeCells count="27">
    <mergeCell ref="A72:S73"/>
    <mergeCell ref="U31:W31"/>
    <mergeCell ref="C52:D52"/>
    <mergeCell ref="A57:S57"/>
    <mergeCell ref="A59:I59"/>
    <mergeCell ref="K59:S59"/>
    <mergeCell ref="C67:D67"/>
    <mergeCell ref="A43:I43"/>
    <mergeCell ref="K43:S43"/>
    <mergeCell ref="A41:S41"/>
    <mergeCell ref="A6:B6"/>
    <mergeCell ref="D6:J6"/>
    <mergeCell ref="L6:Q6"/>
    <mergeCell ref="R6:S6"/>
    <mergeCell ref="A8:S8"/>
    <mergeCell ref="A1:S1"/>
    <mergeCell ref="A2:S2"/>
    <mergeCell ref="A3:S3"/>
    <mergeCell ref="A5:D5"/>
    <mergeCell ref="E5:F5"/>
    <mergeCell ref="G5:H5"/>
    <mergeCell ref="J5:S5"/>
    <mergeCell ref="A10:I10"/>
    <mergeCell ref="K10:S10"/>
    <mergeCell ref="A25:S25"/>
    <mergeCell ref="A27:I27"/>
    <mergeCell ref="K27:S27"/>
  </mergeCells>
  <dataValidations count="5">
    <dataValidation type="list" allowBlank="1" showInputMessage="1" showErrorMessage="1" sqref="N12:N19 D29:D35 N61:N66 D45:D51 N45:N51 D61:D66 N29:N35">
      <formula1>$V$12:$V$15</formula1>
    </dataValidation>
    <dataValidation type="list" allowBlank="1" showInputMessage="1" showErrorMessage="1" sqref="M12:M19 C29:C35 M29:M35 C45:C51 M45:M51 C61:C66 M61:M66">
      <formula1>$U$12:$U$16</formula1>
    </dataValidation>
    <dataValidation type="list" allowBlank="1" showInputMessage="1" showErrorMessage="1" sqref="D12:D15 D17:D19">
      <formula1>$V$11:$V$15</formula1>
    </dataValidation>
    <dataValidation type="list" allowBlank="1" showInputMessage="1" showErrorMessage="1" sqref="C12:C19">
      <formula1>$U$12:$U$17</formula1>
    </dataValidation>
    <dataValidation type="list" allowBlank="1" showInputMessage="1" showErrorMessage="1" sqref="D16">
      <formula1>$V$12:$V$16</formula1>
    </dataValidation>
  </dataValidations>
  <printOptions verticalCentered="1"/>
  <pageMargins left="0" right="0" top="0" bottom="0" header="0" footer="0"/>
  <pageSetup paperSize="9" scale="68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zoomScaleNormal="100" workbookViewId="0">
      <selection activeCell="A3" sqref="A3:S3"/>
    </sheetView>
  </sheetViews>
  <sheetFormatPr defaultColWidth="9.109375" defaultRowHeight="11.4" x14ac:dyDescent="0.2"/>
  <cols>
    <col min="1" max="1" width="7.5546875" style="111" customWidth="1"/>
    <col min="2" max="2" width="36" style="87" bestFit="1" customWidth="1"/>
    <col min="3" max="3" width="4.44140625" style="87" bestFit="1" customWidth="1"/>
    <col min="4" max="4" width="5.88671875" style="87" bestFit="1" customWidth="1"/>
    <col min="5" max="5" width="3" style="87" bestFit="1" customWidth="1"/>
    <col min="6" max="6" width="2.109375" style="87" bestFit="1" customWidth="1"/>
    <col min="7" max="7" width="2" style="87" bestFit="1" customWidth="1"/>
    <col min="8" max="8" width="4.5546875" style="87" bestFit="1" customWidth="1"/>
    <col min="9" max="9" width="5.44140625" style="87" bestFit="1" customWidth="1"/>
    <col min="10" max="10" width="2.5546875" style="87" customWidth="1"/>
    <col min="11" max="11" width="7.5546875" style="111" customWidth="1"/>
    <col min="12" max="12" width="31.109375" style="87" bestFit="1" customWidth="1"/>
    <col min="13" max="13" width="4.44140625" style="87" bestFit="1" customWidth="1"/>
    <col min="14" max="14" width="5.88671875" style="87" bestFit="1" customWidth="1"/>
    <col min="15" max="15" width="3" style="87" bestFit="1" customWidth="1"/>
    <col min="16" max="16" width="2.109375" style="87" bestFit="1" customWidth="1"/>
    <col min="17" max="17" width="2" style="87" bestFit="1" customWidth="1"/>
    <col min="18" max="18" width="4.5546875" style="87" bestFit="1" customWidth="1"/>
    <col min="19" max="19" width="5.44140625" style="87" bestFit="1" customWidth="1"/>
    <col min="20" max="21" width="9.109375" style="87"/>
    <col min="22" max="22" width="27.5546875" style="87" customWidth="1"/>
    <col min="23" max="16384" width="9.109375" style="87"/>
  </cols>
  <sheetData>
    <row r="1" spans="1:26" ht="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26" ht="12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26" ht="12" x14ac:dyDescent="0.25">
      <c r="A3" s="243" t="s">
        <v>220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6" ht="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</row>
    <row r="5" spans="1:26" ht="12" x14ac:dyDescent="0.2">
      <c r="A5" s="245" t="s">
        <v>1</v>
      </c>
      <c r="B5" s="246"/>
      <c r="C5" s="246"/>
      <c r="D5" s="246"/>
      <c r="E5" s="247">
        <f>H19+R19+H36+R36+H52+R52+H67+R67</f>
        <v>154.5</v>
      </c>
      <c r="F5" s="247"/>
      <c r="G5" s="253" t="s">
        <v>2</v>
      </c>
      <c r="H5" s="253"/>
      <c r="I5" s="6">
        <f>I19+S19+I36+S36+I52+S52+I67+S67</f>
        <v>240</v>
      </c>
      <c r="J5" s="249" t="s">
        <v>457</v>
      </c>
      <c r="K5" s="249"/>
      <c r="L5" s="249"/>
      <c r="M5" s="249"/>
      <c r="N5" s="249"/>
      <c r="O5" s="249"/>
      <c r="P5" s="249"/>
      <c r="Q5" s="249"/>
      <c r="R5" s="249"/>
      <c r="S5" s="250"/>
    </row>
    <row r="6" spans="1:26" ht="12" x14ac:dyDescent="0.25">
      <c r="A6" s="238" t="s">
        <v>38</v>
      </c>
      <c r="B6" s="239"/>
      <c r="C6" s="8">
        <f>I22+S22+I39+S39+I55+S55+I70+S70</f>
        <v>15</v>
      </c>
      <c r="D6" s="239" t="s">
        <v>37</v>
      </c>
      <c r="E6" s="239"/>
      <c r="F6" s="239"/>
      <c r="G6" s="239"/>
      <c r="H6" s="239"/>
      <c r="I6" s="239"/>
      <c r="J6" s="239"/>
      <c r="K6" s="231">
        <f>((I21+S21+I38+S38+I22+S22+I39+S39+I54+I55+S54+S55+I69+I70+S69+S70)/I5*100)</f>
        <v>26.25</v>
      </c>
      <c r="L6" s="239" t="s">
        <v>36</v>
      </c>
      <c r="M6" s="239"/>
      <c r="N6" s="239"/>
      <c r="O6" s="239"/>
      <c r="P6" s="239"/>
      <c r="Q6" s="239"/>
      <c r="R6" s="251">
        <f>((I20+S20+I37+S37+I53+S53+I68+S68)/I5)*100</f>
        <v>18.333333333333332</v>
      </c>
      <c r="S6" s="252"/>
    </row>
    <row r="7" spans="1:26" ht="9.9" customHeight="1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11"/>
      <c r="S7" s="11"/>
    </row>
    <row r="8" spans="1:26" ht="12" x14ac:dyDescent="0.2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</row>
    <row r="9" spans="1:26" ht="9.9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6" ht="12" x14ac:dyDescent="0.25">
      <c r="A10" s="240" t="s">
        <v>221</v>
      </c>
      <c r="B10" s="240"/>
      <c r="C10" s="240"/>
      <c r="D10" s="240"/>
      <c r="E10" s="240"/>
      <c r="F10" s="240"/>
      <c r="G10" s="240"/>
      <c r="H10" s="240"/>
      <c r="I10" s="240"/>
      <c r="J10" s="12"/>
      <c r="K10" s="240" t="s">
        <v>222</v>
      </c>
      <c r="L10" s="240"/>
      <c r="M10" s="240"/>
      <c r="N10" s="240"/>
      <c r="O10" s="240"/>
      <c r="P10" s="240"/>
      <c r="Q10" s="240"/>
      <c r="R10" s="240"/>
      <c r="S10" s="240"/>
    </row>
    <row r="11" spans="1:26" ht="33.75" customHeight="1" x14ac:dyDescent="0.2">
      <c r="A11" s="13" t="s">
        <v>28</v>
      </c>
      <c r="B11" s="14" t="s">
        <v>24</v>
      </c>
      <c r="C11" s="15" t="s">
        <v>25</v>
      </c>
      <c r="D11" s="16" t="s">
        <v>21</v>
      </c>
      <c r="E11" s="15" t="s">
        <v>6</v>
      </c>
      <c r="F11" s="15" t="s">
        <v>7</v>
      </c>
      <c r="G11" s="15" t="s">
        <v>8</v>
      </c>
      <c r="H11" s="17" t="s">
        <v>9</v>
      </c>
      <c r="I11" s="15" t="s">
        <v>10</v>
      </c>
      <c r="J11" s="18"/>
      <c r="K11" s="13" t="s">
        <v>28</v>
      </c>
      <c r="L11" s="14" t="s">
        <v>24</v>
      </c>
      <c r="M11" s="15" t="s">
        <v>25</v>
      </c>
      <c r="N11" s="16" t="s">
        <v>21</v>
      </c>
      <c r="O11" s="15" t="s">
        <v>6</v>
      </c>
      <c r="P11" s="15" t="s">
        <v>7</v>
      </c>
      <c r="Q11" s="15" t="s">
        <v>8</v>
      </c>
      <c r="R11" s="17" t="s">
        <v>9</v>
      </c>
      <c r="S11" s="15" t="s">
        <v>10</v>
      </c>
    </row>
    <row r="12" spans="1:26" ht="15" customHeight="1" x14ac:dyDescent="0.2">
      <c r="A12" s="19" t="s">
        <v>399</v>
      </c>
      <c r="B12" s="100" t="s">
        <v>453</v>
      </c>
      <c r="C12" s="21" t="s">
        <v>31</v>
      </c>
      <c r="D12" s="21" t="s">
        <v>22</v>
      </c>
      <c r="E12" s="21">
        <v>3</v>
      </c>
      <c r="F12" s="21">
        <v>0</v>
      </c>
      <c r="G12" s="21">
        <v>0</v>
      </c>
      <c r="H12" s="22">
        <f t="shared" ref="H12:H19" si="0">E12+(F12+G12)/2</f>
        <v>3</v>
      </c>
      <c r="I12" s="21">
        <v>8</v>
      </c>
      <c r="J12" s="3"/>
      <c r="K12" s="203" t="s">
        <v>133</v>
      </c>
      <c r="L12" s="201" t="s">
        <v>454</v>
      </c>
      <c r="M12" s="204" t="s">
        <v>31</v>
      </c>
      <c r="N12" s="21" t="s">
        <v>22</v>
      </c>
      <c r="O12" s="21">
        <v>3</v>
      </c>
      <c r="P12" s="21">
        <v>0</v>
      </c>
      <c r="Q12" s="21">
        <v>0</v>
      </c>
      <c r="R12" s="22">
        <f t="shared" ref="R12:R19" si="1">O12+(P12+Q12)/2</f>
        <v>3</v>
      </c>
      <c r="S12" s="21">
        <v>6</v>
      </c>
      <c r="T12" s="205"/>
      <c r="U12" s="118"/>
      <c r="V12" s="118"/>
      <c r="W12" s="118"/>
      <c r="X12" s="118"/>
      <c r="Y12" s="118"/>
      <c r="Z12" s="118"/>
    </row>
    <row r="13" spans="1:26" ht="14.25" customHeight="1" x14ac:dyDescent="0.2">
      <c r="A13" s="19" t="s">
        <v>418</v>
      </c>
      <c r="B13" s="100" t="s">
        <v>43</v>
      </c>
      <c r="C13" s="21" t="s">
        <v>31</v>
      </c>
      <c r="D13" s="88" t="s">
        <v>20</v>
      </c>
      <c r="E13" s="21">
        <v>3</v>
      </c>
      <c r="F13" s="21">
        <v>0</v>
      </c>
      <c r="G13" s="21">
        <v>0</v>
      </c>
      <c r="H13" s="22">
        <f t="shared" si="0"/>
        <v>3</v>
      </c>
      <c r="I13" s="21">
        <v>4</v>
      </c>
      <c r="J13" s="3"/>
      <c r="K13" s="203" t="s">
        <v>345</v>
      </c>
      <c r="L13" s="201" t="s">
        <v>224</v>
      </c>
      <c r="M13" s="204" t="s">
        <v>31</v>
      </c>
      <c r="N13" s="21" t="s">
        <v>22</v>
      </c>
      <c r="O13" s="21">
        <v>3</v>
      </c>
      <c r="P13" s="21">
        <v>0</v>
      </c>
      <c r="Q13" s="21">
        <v>0</v>
      </c>
      <c r="R13" s="22">
        <f t="shared" si="1"/>
        <v>3</v>
      </c>
      <c r="S13" s="21">
        <v>6</v>
      </c>
    </row>
    <row r="14" spans="1:26" x14ac:dyDescent="0.2">
      <c r="A14" s="19" t="s">
        <v>342</v>
      </c>
      <c r="B14" s="206" t="s">
        <v>42</v>
      </c>
      <c r="C14" s="21" t="s">
        <v>31</v>
      </c>
      <c r="D14" s="21" t="s">
        <v>22</v>
      </c>
      <c r="E14" s="21">
        <v>3</v>
      </c>
      <c r="F14" s="21">
        <v>0</v>
      </c>
      <c r="G14" s="21">
        <v>0</v>
      </c>
      <c r="H14" s="22">
        <f t="shared" si="0"/>
        <v>3</v>
      </c>
      <c r="I14" s="21">
        <v>8</v>
      </c>
      <c r="J14" s="3"/>
      <c r="K14" s="203" t="s">
        <v>312</v>
      </c>
      <c r="L14" s="201" t="s">
        <v>51</v>
      </c>
      <c r="M14" s="204" t="s">
        <v>31</v>
      </c>
      <c r="N14" s="21" t="s">
        <v>22</v>
      </c>
      <c r="O14" s="21">
        <v>3</v>
      </c>
      <c r="P14" s="21">
        <v>0</v>
      </c>
      <c r="Q14" s="21">
        <v>0</v>
      </c>
      <c r="R14" s="22">
        <f t="shared" si="1"/>
        <v>3</v>
      </c>
      <c r="S14" s="21">
        <v>6</v>
      </c>
    </row>
    <row r="15" spans="1:26" x14ac:dyDescent="0.2">
      <c r="A15" s="19" t="s">
        <v>419</v>
      </c>
      <c r="B15" s="207" t="s">
        <v>46</v>
      </c>
      <c r="C15" s="204" t="s">
        <v>31</v>
      </c>
      <c r="D15" s="21" t="s">
        <v>22</v>
      </c>
      <c r="E15" s="21">
        <v>3</v>
      </c>
      <c r="F15" s="21">
        <v>0</v>
      </c>
      <c r="G15" s="21">
        <v>0</v>
      </c>
      <c r="H15" s="22">
        <f t="shared" si="0"/>
        <v>3</v>
      </c>
      <c r="I15" s="21">
        <v>3</v>
      </c>
      <c r="J15" s="3"/>
      <c r="K15" s="203" t="s">
        <v>225</v>
      </c>
      <c r="L15" s="201" t="s">
        <v>226</v>
      </c>
      <c r="M15" s="204" t="s">
        <v>31</v>
      </c>
      <c r="N15" s="21" t="s">
        <v>22</v>
      </c>
      <c r="O15" s="21">
        <v>2</v>
      </c>
      <c r="P15" s="21">
        <v>0</v>
      </c>
      <c r="Q15" s="21">
        <v>0</v>
      </c>
      <c r="R15" s="22">
        <f t="shared" si="1"/>
        <v>2</v>
      </c>
      <c r="S15" s="21">
        <v>5</v>
      </c>
    </row>
    <row r="16" spans="1:26" ht="13.2" x14ac:dyDescent="0.25">
      <c r="A16" s="2" t="s">
        <v>459</v>
      </c>
      <c r="B16" s="1" t="s">
        <v>460</v>
      </c>
      <c r="C16" s="208" t="s">
        <v>31</v>
      </c>
      <c r="D16" s="209" t="s">
        <v>22</v>
      </c>
      <c r="E16" s="209">
        <v>4</v>
      </c>
      <c r="F16" s="209">
        <v>0</v>
      </c>
      <c r="G16" s="209">
        <v>0</v>
      </c>
      <c r="H16" s="22">
        <f t="shared" si="0"/>
        <v>4</v>
      </c>
      <c r="I16" s="209">
        <v>5</v>
      </c>
      <c r="J16" s="3"/>
      <c r="K16" s="2" t="s">
        <v>461</v>
      </c>
      <c r="L16" s="1" t="s">
        <v>462</v>
      </c>
      <c r="M16" s="204" t="s">
        <v>31</v>
      </c>
      <c r="N16" s="28" t="s">
        <v>22</v>
      </c>
      <c r="O16" s="28">
        <v>4</v>
      </c>
      <c r="P16" s="28">
        <v>0</v>
      </c>
      <c r="Q16" s="28">
        <v>0</v>
      </c>
      <c r="R16" s="22">
        <f t="shared" si="1"/>
        <v>4</v>
      </c>
      <c r="S16" s="28">
        <v>5</v>
      </c>
    </row>
    <row r="17" spans="1:19" x14ac:dyDescent="0.2">
      <c r="A17" s="83" t="s">
        <v>458</v>
      </c>
      <c r="B17" s="23" t="s">
        <v>47</v>
      </c>
      <c r="C17" s="24" t="s">
        <v>30</v>
      </c>
      <c r="D17" s="24" t="s">
        <v>20</v>
      </c>
      <c r="E17" s="24">
        <v>2</v>
      </c>
      <c r="F17" s="24">
        <v>0</v>
      </c>
      <c r="G17" s="24">
        <v>0</v>
      </c>
      <c r="H17" s="24">
        <f t="shared" si="0"/>
        <v>2</v>
      </c>
      <c r="I17" s="24">
        <v>1</v>
      </c>
      <c r="J17" s="3"/>
      <c r="K17" s="83" t="s">
        <v>463</v>
      </c>
      <c r="L17" s="23" t="s">
        <v>60</v>
      </c>
      <c r="M17" s="24" t="s">
        <v>30</v>
      </c>
      <c r="N17" s="24" t="s">
        <v>20</v>
      </c>
      <c r="O17" s="24">
        <v>2</v>
      </c>
      <c r="P17" s="24">
        <v>0</v>
      </c>
      <c r="Q17" s="24">
        <v>0</v>
      </c>
      <c r="R17" s="24">
        <f t="shared" si="1"/>
        <v>2</v>
      </c>
      <c r="S17" s="24">
        <v>1</v>
      </c>
    </row>
    <row r="18" spans="1:19" x14ac:dyDescent="0.2">
      <c r="A18" s="83" t="s">
        <v>464</v>
      </c>
      <c r="B18" s="23" t="s">
        <v>26</v>
      </c>
      <c r="C18" s="24" t="s">
        <v>30</v>
      </c>
      <c r="D18" s="24" t="s">
        <v>20</v>
      </c>
      <c r="E18" s="24">
        <v>2</v>
      </c>
      <c r="F18" s="24">
        <v>0</v>
      </c>
      <c r="G18" s="24">
        <v>0</v>
      </c>
      <c r="H18" s="24">
        <f t="shared" si="0"/>
        <v>2</v>
      </c>
      <c r="I18" s="24">
        <v>1</v>
      </c>
      <c r="J18" s="53"/>
      <c r="K18" s="83" t="s">
        <v>465</v>
      </c>
      <c r="L18" s="29" t="s">
        <v>27</v>
      </c>
      <c r="M18" s="24" t="s">
        <v>30</v>
      </c>
      <c r="N18" s="24" t="s">
        <v>20</v>
      </c>
      <c r="O18" s="24">
        <v>2</v>
      </c>
      <c r="P18" s="24">
        <v>0</v>
      </c>
      <c r="Q18" s="24">
        <v>0</v>
      </c>
      <c r="R18" s="24">
        <f t="shared" si="1"/>
        <v>2</v>
      </c>
      <c r="S18" s="24">
        <v>1</v>
      </c>
    </row>
    <row r="19" spans="1:19" ht="12" x14ac:dyDescent="0.25">
      <c r="A19" s="19"/>
      <c r="B19" s="30" t="s">
        <v>23</v>
      </c>
      <c r="C19" s="31"/>
      <c r="D19" s="20"/>
      <c r="E19" s="32">
        <f>SUM(E12:E18)</f>
        <v>20</v>
      </c>
      <c r="F19" s="32">
        <f>SUM(F12:F18)</f>
        <v>0</v>
      </c>
      <c r="G19" s="32">
        <f>SUM(G12:G18)</f>
        <v>0</v>
      </c>
      <c r="H19" s="32">
        <f t="shared" si="0"/>
        <v>20</v>
      </c>
      <c r="I19" s="32">
        <f>SUM(I12:I18)</f>
        <v>30</v>
      </c>
      <c r="J19" s="53"/>
      <c r="K19" s="19"/>
      <c r="L19" s="30" t="s">
        <v>23</v>
      </c>
      <c r="M19" s="31"/>
      <c r="N19" s="20"/>
      <c r="O19" s="32">
        <f>SUM(O12:O18)</f>
        <v>19</v>
      </c>
      <c r="P19" s="32">
        <f>SUM(P12:P18)</f>
        <v>0</v>
      </c>
      <c r="Q19" s="32">
        <f>SUM(Q12:Q18)</f>
        <v>0</v>
      </c>
      <c r="R19" s="32">
        <f t="shared" si="1"/>
        <v>19</v>
      </c>
      <c r="S19" s="32">
        <f>SUM(S12:S18)</f>
        <v>30</v>
      </c>
    </row>
    <row r="20" spans="1:19" ht="12" x14ac:dyDescent="0.25">
      <c r="A20" s="19"/>
      <c r="B20" s="33" t="s">
        <v>33</v>
      </c>
      <c r="C20" s="21"/>
      <c r="D20" s="20"/>
      <c r="E20" s="22"/>
      <c r="F20" s="22"/>
      <c r="G20" s="22"/>
      <c r="H20" s="22"/>
      <c r="I20" s="32">
        <f>SUMIF(D12:D18,"=UE",I12:I18)</f>
        <v>6</v>
      </c>
      <c r="J20" s="53"/>
      <c r="K20" s="19"/>
      <c r="L20" s="33" t="s">
        <v>33</v>
      </c>
      <c r="M20" s="21"/>
      <c r="N20" s="20"/>
      <c r="O20" s="22"/>
      <c r="P20" s="22"/>
      <c r="Q20" s="22"/>
      <c r="R20" s="22"/>
      <c r="S20" s="32">
        <f>SUMIF(N12:N18,"=UE",S12:S18)</f>
        <v>2</v>
      </c>
    </row>
    <row r="21" spans="1:19" ht="12" x14ac:dyDescent="0.25">
      <c r="A21" s="34"/>
      <c r="B21" s="35" t="s">
        <v>32</v>
      </c>
      <c r="C21" s="36"/>
      <c r="D21" s="37"/>
      <c r="E21" s="38"/>
      <c r="F21" s="38"/>
      <c r="G21" s="38"/>
      <c r="H21" s="38"/>
      <c r="I21" s="39">
        <f>SUMIF(C12:C18,"=S",I12:I18)</f>
        <v>0</v>
      </c>
      <c r="J21" s="3"/>
      <c r="K21" s="34"/>
      <c r="L21" s="35" t="s">
        <v>32</v>
      </c>
      <c r="M21" s="36"/>
      <c r="N21" s="37"/>
      <c r="O21" s="38"/>
      <c r="P21" s="38"/>
      <c r="Q21" s="38"/>
      <c r="R21" s="38"/>
      <c r="S21" s="39">
        <f>SUMIF(M12:M18,"=S",S12:S18)</f>
        <v>0</v>
      </c>
    </row>
    <row r="22" spans="1:19" ht="12" x14ac:dyDescent="0.25">
      <c r="A22" s="48"/>
      <c r="B22" s="57" t="s">
        <v>227</v>
      </c>
      <c r="C22" s="49"/>
      <c r="D22" s="69"/>
      <c r="E22" s="76"/>
      <c r="F22" s="76"/>
      <c r="G22" s="76"/>
      <c r="H22" s="76"/>
      <c r="I22" s="77">
        <f>SUMIF(C12:C18,"=ÜS",I12:I18)</f>
        <v>0</v>
      </c>
      <c r="J22" s="3"/>
      <c r="K22" s="48"/>
      <c r="L22" s="57" t="s">
        <v>227</v>
      </c>
      <c r="M22" s="49"/>
      <c r="N22" s="69"/>
      <c r="O22" s="76"/>
      <c r="P22" s="76"/>
      <c r="Q22" s="76"/>
      <c r="R22" s="76"/>
      <c r="S22" s="77">
        <f>SUMIF(M12:M18,"=ÜS",S12:S18)</f>
        <v>0</v>
      </c>
    </row>
    <row r="23" spans="1:19" s="95" customFormat="1" ht="9.9" customHeight="1" x14ac:dyDescent="0.25">
      <c r="A23" s="40"/>
      <c r="B23" s="41"/>
      <c r="C23" s="42"/>
      <c r="D23" s="43"/>
      <c r="E23" s="44"/>
      <c r="F23" s="44"/>
      <c r="G23" s="44"/>
      <c r="H23" s="44"/>
      <c r="I23" s="45"/>
      <c r="J23" s="46"/>
      <c r="K23" s="40"/>
      <c r="L23" s="41"/>
      <c r="M23" s="42"/>
      <c r="N23" s="43"/>
      <c r="O23" s="44"/>
      <c r="P23" s="44"/>
      <c r="Q23" s="44"/>
      <c r="R23" s="44"/>
      <c r="S23" s="45"/>
    </row>
    <row r="24" spans="1:19" ht="12" x14ac:dyDescent="0.25">
      <c r="A24" s="243" t="s">
        <v>11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</row>
    <row r="25" spans="1:19" ht="9.9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" x14ac:dyDescent="0.25">
      <c r="A26" s="240" t="s">
        <v>228</v>
      </c>
      <c r="B26" s="240"/>
      <c r="C26" s="240"/>
      <c r="D26" s="240"/>
      <c r="E26" s="240"/>
      <c r="F26" s="240"/>
      <c r="G26" s="240"/>
      <c r="H26" s="240"/>
      <c r="I26" s="240"/>
      <c r="J26" s="12"/>
      <c r="K26" s="240" t="s">
        <v>229</v>
      </c>
      <c r="L26" s="240"/>
      <c r="M26" s="240"/>
      <c r="N26" s="240"/>
      <c r="O26" s="240"/>
      <c r="P26" s="240"/>
      <c r="Q26" s="240"/>
      <c r="R26" s="240"/>
      <c r="S26" s="240"/>
    </row>
    <row r="27" spans="1:19" ht="33.75" customHeight="1" x14ac:dyDescent="0.2">
      <c r="A27" s="13" t="s">
        <v>28</v>
      </c>
      <c r="B27" s="14" t="s">
        <v>24</v>
      </c>
      <c r="C27" s="15" t="s">
        <v>25</v>
      </c>
      <c r="D27" s="16" t="s">
        <v>21</v>
      </c>
      <c r="E27" s="15" t="s">
        <v>6</v>
      </c>
      <c r="F27" s="15" t="s">
        <v>7</v>
      </c>
      <c r="G27" s="15" t="s">
        <v>8</v>
      </c>
      <c r="H27" s="47" t="s">
        <v>9</v>
      </c>
      <c r="I27" s="15" t="s">
        <v>10</v>
      </c>
      <c r="J27" s="18"/>
      <c r="K27" s="13" t="s">
        <v>28</v>
      </c>
      <c r="L27" s="14" t="s">
        <v>24</v>
      </c>
      <c r="M27" s="15" t="s">
        <v>25</v>
      </c>
      <c r="N27" s="16" t="s">
        <v>21</v>
      </c>
      <c r="O27" s="15" t="s">
        <v>6</v>
      </c>
      <c r="P27" s="15" t="s">
        <v>7</v>
      </c>
      <c r="Q27" s="15" t="s">
        <v>8</v>
      </c>
      <c r="R27" s="47" t="s">
        <v>9</v>
      </c>
      <c r="S27" s="15" t="s">
        <v>10</v>
      </c>
    </row>
    <row r="28" spans="1:19" ht="14.25" customHeight="1" x14ac:dyDescent="0.2">
      <c r="A28" s="210" t="s">
        <v>230</v>
      </c>
      <c r="B28" s="207" t="s">
        <v>436</v>
      </c>
      <c r="C28" s="204" t="s">
        <v>31</v>
      </c>
      <c r="D28" s="21" t="s">
        <v>22</v>
      </c>
      <c r="E28" s="21">
        <v>3</v>
      </c>
      <c r="F28" s="21">
        <v>0</v>
      </c>
      <c r="G28" s="21">
        <v>0</v>
      </c>
      <c r="H28" s="22">
        <f>E28+(F28+G28)/2</f>
        <v>3</v>
      </c>
      <c r="I28" s="21">
        <v>4</v>
      </c>
      <c r="J28" s="211"/>
      <c r="K28" s="212" t="s">
        <v>231</v>
      </c>
      <c r="L28" s="201" t="s">
        <v>438</v>
      </c>
      <c r="M28" s="204" t="s">
        <v>31</v>
      </c>
      <c r="N28" s="21" t="s">
        <v>22</v>
      </c>
      <c r="O28" s="21">
        <v>3</v>
      </c>
      <c r="P28" s="21">
        <v>0</v>
      </c>
      <c r="Q28" s="21">
        <v>0</v>
      </c>
      <c r="R28" s="22">
        <f t="shared" ref="R28:R35" si="2">O28+(P28+Q28)/2</f>
        <v>3</v>
      </c>
      <c r="S28" s="21">
        <v>5</v>
      </c>
    </row>
    <row r="29" spans="1:19" ht="15" customHeight="1" x14ac:dyDescent="0.2">
      <c r="A29" s="210" t="s">
        <v>232</v>
      </c>
      <c r="B29" s="207" t="s">
        <v>437</v>
      </c>
      <c r="C29" s="204" t="s">
        <v>31</v>
      </c>
      <c r="D29" s="21" t="s">
        <v>22</v>
      </c>
      <c r="E29" s="21">
        <v>3</v>
      </c>
      <c r="F29" s="21">
        <v>0</v>
      </c>
      <c r="G29" s="21">
        <v>0</v>
      </c>
      <c r="H29" s="22">
        <f t="shared" ref="H29:H36" si="3">E29+(F29+G29)/2</f>
        <v>3</v>
      </c>
      <c r="I29" s="21">
        <v>4</v>
      </c>
      <c r="J29" s="211"/>
      <c r="K29" s="212" t="s">
        <v>233</v>
      </c>
      <c r="L29" s="201" t="s">
        <v>439</v>
      </c>
      <c r="M29" s="213" t="s">
        <v>31</v>
      </c>
      <c r="N29" s="101" t="s">
        <v>22</v>
      </c>
      <c r="O29" s="101">
        <v>3</v>
      </c>
      <c r="P29" s="101">
        <v>0</v>
      </c>
      <c r="Q29" s="101">
        <v>0</v>
      </c>
      <c r="R29" s="22">
        <f t="shared" si="2"/>
        <v>3</v>
      </c>
      <c r="S29" s="101">
        <v>5</v>
      </c>
    </row>
    <row r="30" spans="1:19" x14ac:dyDescent="0.2">
      <c r="A30" s="210" t="s">
        <v>236</v>
      </c>
      <c r="B30" s="207" t="s">
        <v>235</v>
      </c>
      <c r="C30" s="204" t="s">
        <v>31</v>
      </c>
      <c r="D30" s="21" t="s">
        <v>22</v>
      </c>
      <c r="E30" s="21">
        <v>3</v>
      </c>
      <c r="F30" s="21">
        <v>0</v>
      </c>
      <c r="G30" s="21">
        <v>0</v>
      </c>
      <c r="H30" s="22">
        <f t="shared" si="3"/>
        <v>3</v>
      </c>
      <c r="I30" s="21">
        <v>4</v>
      </c>
      <c r="J30" s="211"/>
      <c r="K30" s="214" t="s">
        <v>421</v>
      </c>
      <c r="L30" s="215" t="s">
        <v>237</v>
      </c>
      <c r="M30" s="204" t="s">
        <v>31</v>
      </c>
      <c r="N30" s="21" t="s">
        <v>22</v>
      </c>
      <c r="O30" s="21">
        <v>3</v>
      </c>
      <c r="P30" s="21">
        <v>0</v>
      </c>
      <c r="Q30" s="21">
        <v>0</v>
      </c>
      <c r="R30" s="22">
        <f t="shared" si="2"/>
        <v>3</v>
      </c>
      <c r="S30" s="21">
        <v>4</v>
      </c>
    </row>
    <row r="31" spans="1:19" ht="14.25" customHeight="1" x14ac:dyDescent="0.2">
      <c r="A31" s="210" t="s">
        <v>420</v>
      </c>
      <c r="B31" s="207" t="s">
        <v>238</v>
      </c>
      <c r="C31" s="204" t="s">
        <v>31</v>
      </c>
      <c r="D31" s="21" t="s">
        <v>20</v>
      </c>
      <c r="E31" s="21">
        <v>3</v>
      </c>
      <c r="F31" s="21">
        <v>0</v>
      </c>
      <c r="G31" s="21">
        <v>0</v>
      </c>
      <c r="H31" s="22">
        <f t="shared" si="3"/>
        <v>3</v>
      </c>
      <c r="I31" s="21">
        <v>5</v>
      </c>
      <c r="J31" s="211"/>
      <c r="K31" s="212" t="s">
        <v>322</v>
      </c>
      <c r="L31" s="201" t="s">
        <v>104</v>
      </c>
      <c r="M31" s="216" t="s">
        <v>31</v>
      </c>
      <c r="N31" s="208" t="s">
        <v>22</v>
      </c>
      <c r="O31" s="208">
        <v>2</v>
      </c>
      <c r="P31" s="208">
        <v>0</v>
      </c>
      <c r="Q31" s="208">
        <v>0</v>
      </c>
      <c r="R31" s="22">
        <f t="shared" si="2"/>
        <v>2</v>
      </c>
      <c r="S31" s="208">
        <v>3</v>
      </c>
    </row>
    <row r="32" spans="1:19" x14ac:dyDescent="0.2">
      <c r="A32" s="80" t="s">
        <v>466</v>
      </c>
      <c r="B32" s="79" t="s">
        <v>467</v>
      </c>
      <c r="C32" s="204" t="s">
        <v>31</v>
      </c>
      <c r="D32" s="21" t="s">
        <v>22</v>
      </c>
      <c r="E32" s="21">
        <v>4</v>
      </c>
      <c r="F32" s="21">
        <v>0</v>
      </c>
      <c r="G32" s="21">
        <v>0</v>
      </c>
      <c r="H32" s="22">
        <f>E32+(F32+G32)/2</f>
        <v>4</v>
      </c>
      <c r="I32" s="21">
        <v>5</v>
      </c>
      <c r="J32" s="211"/>
      <c r="K32" s="80" t="s">
        <v>468</v>
      </c>
      <c r="L32" s="80" t="s">
        <v>469</v>
      </c>
      <c r="M32" s="204" t="s">
        <v>31</v>
      </c>
      <c r="N32" s="21" t="s">
        <v>22</v>
      </c>
      <c r="O32" s="21">
        <v>4</v>
      </c>
      <c r="P32" s="21">
        <v>0</v>
      </c>
      <c r="Q32" s="21">
        <v>0</v>
      </c>
      <c r="R32" s="22">
        <f t="shared" si="2"/>
        <v>4</v>
      </c>
      <c r="S32" s="21">
        <v>5</v>
      </c>
    </row>
    <row r="33" spans="1:26" x14ac:dyDescent="0.2">
      <c r="A33" s="217"/>
      <c r="B33" s="218" t="s">
        <v>68</v>
      </c>
      <c r="C33" s="36" t="s">
        <v>29</v>
      </c>
      <c r="D33" s="36" t="s">
        <v>22</v>
      </c>
      <c r="E33" s="36">
        <v>3</v>
      </c>
      <c r="F33" s="36">
        <v>0</v>
      </c>
      <c r="G33" s="36">
        <v>0</v>
      </c>
      <c r="H33" s="36">
        <f t="shared" si="3"/>
        <v>3</v>
      </c>
      <c r="I33" s="36">
        <v>4</v>
      </c>
      <c r="J33" s="3"/>
      <c r="K33" s="217"/>
      <c r="L33" s="217" t="s">
        <v>94</v>
      </c>
      <c r="M33" s="36" t="s">
        <v>29</v>
      </c>
      <c r="N33" s="36" t="s">
        <v>22</v>
      </c>
      <c r="O33" s="36">
        <v>3</v>
      </c>
      <c r="P33" s="36">
        <v>0</v>
      </c>
      <c r="Q33" s="36">
        <v>0</v>
      </c>
      <c r="R33" s="36">
        <f t="shared" si="2"/>
        <v>3</v>
      </c>
      <c r="S33" s="36">
        <v>4</v>
      </c>
    </row>
    <row r="34" spans="1:26" x14ac:dyDescent="0.2">
      <c r="A34" s="34"/>
      <c r="B34" s="37" t="s">
        <v>72</v>
      </c>
      <c r="C34" s="36" t="s">
        <v>29</v>
      </c>
      <c r="D34" s="36" t="s">
        <v>22</v>
      </c>
      <c r="E34" s="36">
        <v>3</v>
      </c>
      <c r="F34" s="36">
        <v>0</v>
      </c>
      <c r="G34" s="36">
        <v>0</v>
      </c>
      <c r="H34" s="36">
        <f t="shared" si="3"/>
        <v>3</v>
      </c>
      <c r="I34" s="36">
        <v>4</v>
      </c>
      <c r="J34" s="3"/>
      <c r="K34" s="34"/>
      <c r="L34" s="34" t="s">
        <v>239</v>
      </c>
      <c r="M34" s="36" t="s">
        <v>29</v>
      </c>
      <c r="N34" s="36" t="s">
        <v>22</v>
      </c>
      <c r="O34" s="36">
        <v>3</v>
      </c>
      <c r="P34" s="98">
        <v>0</v>
      </c>
      <c r="Q34" s="98">
        <v>0</v>
      </c>
      <c r="R34" s="36">
        <v>3</v>
      </c>
      <c r="S34" s="98">
        <v>4</v>
      </c>
    </row>
    <row r="35" spans="1:26" x14ac:dyDescent="0.2">
      <c r="A35" s="219"/>
      <c r="B35" s="220"/>
      <c r="C35" s="36"/>
      <c r="D35" s="36"/>
      <c r="E35" s="98"/>
      <c r="F35" s="98"/>
      <c r="G35" s="98"/>
      <c r="H35" s="36"/>
      <c r="I35" s="98"/>
      <c r="J35" s="3"/>
      <c r="K35" s="219"/>
      <c r="L35" s="37" t="s">
        <v>472</v>
      </c>
      <c r="M35" s="36" t="s">
        <v>29</v>
      </c>
      <c r="N35" s="36" t="s">
        <v>22</v>
      </c>
      <c r="O35" s="98">
        <v>0</v>
      </c>
      <c r="P35" s="98">
        <v>2</v>
      </c>
      <c r="Q35" s="98">
        <v>0</v>
      </c>
      <c r="R35" s="36">
        <f t="shared" si="2"/>
        <v>1</v>
      </c>
      <c r="S35" s="98">
        <v>8</v>
      </c>
    </row>
    <row r="36" spans="1:26" ht="12" x14ac:dyDescent="0.25">
      <c r="A36" s="50"/>
      <c r="B36" s="51" t="s">
        <v>23</v>
      </c>
      <c r="C36" s="21"/>
      <c r="D36" s="20"/>
      <c r="E36" s="52">
        <f>SUM(E28:E34)</f>
        <v>22</v>
      </c>
      <c r="F36" s="52">
        <f>SUM(F28:F34)</f>
        <v>0</v>
      </c>
      <c r="G36" s="52">
        <f>SUM(G28:G34)</f>
        <v>0</v>
      </c>
      <c r="H36" s="32">
        <f t="shared" si="3"/>
        <v>22</v>
      </c>
      <c r="I36" s="52">
        <f>SUM(I28:I35)</f>
        <v>30</v>
      </c>
      <c r="J36" s="53"/>
      <c r="K36" s="50"/>
      <c r="L36" s="51" t="s">
        <v>23</v>
      </c>
      <c r="M36" s="54"/>
      <c r="N36" s="55"/>
      <c r="O36" s="52">
        <f>SUM(O28:O35)</f>
        <v>21</v>
      </c>
      <c r="P36" s="52">
        <f>SUM(P28:P35)</f>
        <v>2</v>
      </c>
      <c r="Q36" s="52">
        <f>SUM(Q28:Q35)</f>
        <v>0</v>
      </c>
      <c r="R36" s="32">
        <v>21</v>
      </c>
      <c r="S36" s="52">
        <v>30</v>
      </c>
      <c r="T36" s="221"/>
      <c r="U36" s="222"/>
      <c r="V36" s="222"/>
      <c r="W36" s="222"/>
      <c r="X36" s="222"/>
      <c r="Y36" s="222"/>
      <c r="Z36" s="222"/>
    </row>
    <row r="37" spans="1:26" ht="12" x14ac:dyDescent="0.25">
      <c r="A37" s="19"/>
      <c r="B37" s="33" t="s">
        <v>33</v>
      </c>
      <c r="C37" s="21"/>
      <c r="D37" s="20"/>
      <c r="E37" s="21"/>
      <c r="F37" s="21"/>
      <c r="G37" s="21"/>
      <c r="H37" s="21"/>
      <c r="I37" s="31">
        <f>SUMIF(D28:D34,"=UE",I28:I34)</f>
        <v>5</v>
      </c>
      <c r="J37" s="56"/>
      <c r="K37" s="19"/>
      <c r="L37" s="33" t="s">
        <v>33</v>
      </c>
      <c r="M37" s="21"/>
      <c r="N37" s="20"/>
      <c r="O37" s="20"/>
      <c r="P37" s="20"/>
      <c r="Q37" s="20"/>
      <c r="R37" s="20"/>
      <c r="S37" s="31">
        <f>SUMIF(N28:N35,"=UE",S28:S35)</f>
        <v>0</v>
      </c>
      <c r="T37" s="221"/>
      <c r="U37" s="222"/>
      <c r="V37" s="222"/>
      <c r="W37" s="222"/>
      <c r="X37" s="222"/>
      <c r="Y37" s="222"/>
      <c r="Z37" s="222"/>
    </row>
    <row r="38" spans="1:26" ht="12" x14ac:dyDescent="0.25">
      <c r="A38" s="34"/>
      <c r="B38" s="35" t="s">
        <v>32</v>
      </c>
      <c r="C38" s="36"/>
      <c r="D38" s="37"/>
      <c r="E38" s="38"/>
      <c r="F38" s="38"/>
      <c r="G38" s="38"/>
      <c r="H38" s="38"/>
      <c r="I38" s="39">
        <f>SUMIF(C28:C34,"=S",I28:I34)</f>
        <v>8</v>
      </c>
      <c r="J38" s="56"/>
      <c r="K38" s="34"/>
      <c r="L38" s="35" t="s">
        <v>32</v>
      </c>
      <c r="M38" s="35"/>
      <c r="N38" s="35"/>
      <c r="O38" s="35"/>
      <c r="P38" s="35"/>
      <c r="Q38" s="35"/>
      <c r="R38" s="35"/>
      <c r="S38" s="223">
        <v>8</v>
      </c>
    </row>
    <row r="39" spans="1:26" ht="12" x14ac:dyDescent="0.25">
      <c r="A39" s="48"/>
      <c r="B39" s="57" t="s">
        <v>227</v>
      </c>
      <c r="C39" s="57"/>
      <c r="D39" s="57"/>
      <c r="E39" s="49"/>
      <c r="F39" s="49"/>
      <c r="G39" s="49"/>
      <c r="H39" s="49"/>
      <c r="I39" s="224">
        <v>0</v>
      </c>
      <c r="J39" s="56"/>
      <c r="K39" s="48"/>
      <c r="L39" s="57" t="s">
        <v>227</v>
      </c>
      <c r="M39" s="57"/>
      <c r="N39" s="57"/>
      <c r="O39" s="49"/>
      <c r="P39" s="49"/>
      <c r="Q39" s="49"/>
      <c r="R39" s="49"/>
      <c r="S39" s="224">
        <v>0</v>
      </c>
    </row>
    <row r="40" spans="1:26" s="95" customFormat="1" ht="9.9" customHeight="1" x14ac:dyDescent="0.25">
      <c r="A40" s="40"/>
      <c r="B40" s="41"/>
      <c r="C40" s="41"/>
      <c r="D40" s="41"/>
      <c r="E40" s="42"/>
      <c r="F40" s="42"/>
      <c r="G40" s="42"/>
      <c r="H40" s="42"/>
      <c r="I40" s="58"/>
      <c r="J40" s="43"/>
      <c r="K40" s="40"/>
      <c r="L40" s="41"/>
      <c r="M40" s="41"/>
      <c r="N40" s="41"/>
      <c r="O40" s="42"/>
      <c r="P40" s="42"/>
      <c r="Q40" s="42"/>
      <c r="R40" s="42"/>
      <c r="S40" s="58"/>
    </row>
    <row r="41" spans="1:26" ht="12" x14ac:dyDescent="0.25">
      <c r="A41" s="243" t="s">
        <v>14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</row>
    <row r="42" spans="1:26" ht="9.9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6" ht="12" x14ac:dyDescent="0.25">
      <c r="A43" s="240" t="s">
        <v>240</v>
      </c>
      <c r="B43" s="240"/>
      <c r="C43" s="240"/>
      <c r="D43" s="240"/>
      <c r="E43" s="240"/>
      <c r="F43" s="240"/>
      <c r="G43" s="240"/>
      <c r="H43" s="240"/>
      <c r="I43" s="240"/>
      <c r="J43" s="12"/>
      <c r="K43" s="240" t="s">
        <v>241</v>
      </c>
      <c r="L43" s="240"/>
      <c r="M43" s="240"/>
      <c r="N43" s="240"/>
      <c r="O43" s="240"/>
      <c r="P43" s="240"/>
      <c r="Q43" s="240"/>
      <c r="R43" s="240"/>
      <c r="S43" s="240"/>
    </row>
    <row r="44" spans="1:26" ht="33.75" customHeight="1" x14ac:dyDescent="0.2">
      <c r="A44" s="13" t="s">
        <v>28</v>
      </c>
      <c r="B44" s="14" t="s">
        <v>24</v>
      </c>
      <c r="C44" s="15" t="s">
        <v>25</v>
      </c>
      <c r="D44" s="16" t="s">
        <v>21</v>
      </c>
      <c r="E44" s="15" t="s">
        <v>6</v>
      </c>
      <c r="F44" s="15" t="s">
        <v>7</v>
      </c>
      <c r="G44" s="15" t="s">
        <v>8</v>
      </c>
      <c r="H44" s="47" t="s">
        <v>9</v>
      </c>
      <c r="I44" s="15" t="s">
        <v>10</v>
      </c>
      <c r="J44" s="18"/>
      <c r="K44" s="13" t="s">
        <v>28</v>
      </c>
      <c r="L44" s="14" t="s">
        <v>24</v>
      </c>
      <c r="M44" s="15" t="s">
        <v>25</v>
      </c>
      <c r="N44" s="16" t="s">
        <v>21</v>
      </c>
      <c r="O44" s="15" t="s">
        <v>6</v>
      </c>
      <c r="P44" s="15" t="s">
        <v>7</v>
      </c>
      <c r="Q44" s="15" t="s">
        <v>8</v>
      </c>
      <c r="R44" s="47" t="s">
        <v>9</v>
      </c>
      <c r="S44" s="15" t="s">
        <v>10</v>
      </c>
    </row>
    <row r="45" spans="1:26" ht="24.75" customHeight="1" x14ac:dyDescent="0.2">
      <c r="A45" s="210" t="s">
        <v>242</v>
      </c>
      <c r="B45" s="201" t="s">
        <v>243</v>
      </c>
      <c r="C45" s="204" t="s">
        <v>31</v>
      </c>
      <c r="D45" s="21" t="s">
        <v>22</v>
      </c>
      <c r="E45" s="21">
        <v>3</v>
      </c>
      <c r="F45" s="21">
        <v>0</v>
      </c>
      <c r="G45" s="21">
        <v>0</v>
      </c>
      <c r="H45" s="22">
        <f t="shared" ref="H45:H51" si="4">E45+(F45+G45)/2</f>
        <v>3</v>
      </c>
      <c r="I45" s="21">
        <v>5</v>
      </c>
      <c r="J45" s="211"/>
      <c r="K45" s="212" t="s">
        <v>244</v>
      </c>
      <c r="L45" s="201" t="s">
        <v>245</v>
      </c>
      <c r="M45" s="204" t="s">
        <v>31</v>
      </c>
      <c r="N45" s="21" t="s">
        <v>22</v>
      </c>
      <c r="O45" s="21">
        <v>2</v>
      </c>
      <c r="P45" s="21">
        <v>1</v>
      </c>
      <c r="Q45" s="21">
        <v>0</v>
      </c>
      <c r="R45" s="22">
        <f t="shared" ref="R45:R52" si="5">O45+(P45+Q45)/2</f>
        <v>2.5</v>
      </c>
      <c r="S45" s="21">
        <v>6</v>
      </c>
    </row>
    <row r="46" spans="1:26" ht="15.75" customHeight="1" x14ac:dyDescent="0.2">
      <c r="A46" s="210" t="s">
        <v>246</v>
      </c>
      <c r="B46" s="207" t="s">
        <v>247</v>
      </c>
      <c r="C46" s="204" t="s">
        <v>31</v>
      </c>
      <c r="D46" s="21" t="s">
        <v>20</v>
      </c>
      <c r="E46" s="21">
        <v>3</v>
      </c>
      <c r="F46" s="21">
        <v>0</v>
      </c>
      <c r="G46" s="21">
        <v>0</v>
      </c>
      <c r="H46" s="22">
        <f t="shared" si="4"/>
        <v>3</v>
      </c>
      <c r="I46" s="21">
        <v>5</v>
      </c>
      <c r="J46" s="211"/>
      <c r="K46" s="212" t="s">
        <v>248</v>
      </c>
      <c r="L46" s="201" t="s">
        <v>249</v>
      </c>
      <c r="M46" s="204" t="s">
        <v>31</v>
      </c>
      <c r="N46" s="21" t="s">
        <v>20</v>
      </c>
      <c r="O46" s="21">
        <v>3</v>
      </c>
      <c r="P46" s="21">
        <v>0</v>
      </c>
      <c r="Q46" s="21">
        <v>0</v>
      </c>
      <c r="R46" s="22">
        <f t="shared" si="5"/>
        <v>3</v>
      </c>
      <c r="S46" s="21">
        <v>5</v>
      </c>
    </row>
    <row r="47" spans="1:26" ht="15.75" customHeight="1" x14ac:dyDescent="0.2">
      <c r="A47" s="210" t="s">
        <v>250</v>
      </c>
      <c r="B47" s="207" t="s">
        <v>112</v>
      </c>
      <c r="C47" s="204" t="s">
        <v>31</v>
      </c>
      <c r="D47" s="21" t="s">
        <v>22</v>
      </c>
      <c r="E47" s="21">
        <v>2</v>
      </c>
      <c r="F47" s="21">
        <v>1</v>
      </c>
      <c r="G47" s="21">
        <v>0</v>
      </c>
      <c r="H47" s="22">
        <f t="shared" si="4"/>
        <v>2.5</v>
      </c>
      <c r="I47" s="21">
        <v>5</v>
      </c>
      <c r="J47" s="211"/>
      <c r="K47" s="212" t="s">
        <v>251</v>
      </c>
      <c r="L47" s="201" t="s">
        <v>111</v>
      </c>
      <c r="M47" s="204" t="s">
        <v>31</v>
      </c>
      <c r="N47" s="21" t="s">
        <v>22</v>
      </c>
      <c r="O47" s="21">
        <v>2</v>
      </c>
      <c r="P47" s="21">
        <v>1</v>
      </c>
      <c r="Q47" s="21">
        <v>0</v>
      </c>
      <c r="R47" s="22">
        <f t="shared" si="5"/>
        <v>2.5</v>
      </c>
      <c r="S47" s="21">
        <v>5</v>
      </c>
    </row>
    <row r="48" spans="1:26" ht="15" customHeight="1" x14ac:dyDescent="0.2">
      <c r="A48" s="225" t="s">
        <v>355</v>
      </c>
      <c r="B48" s="226" t="s">
        <v>78</v>
      </c>
      <c r="C48" s="204" t="s">
        <v>31</v>
      </c>
      <c r="D48" s="21" t="s">
        <v>22</v>
      </c>
      <c r="E48" s="21">
        <v>3</v>
      </c>
      <c r="F48" s="21">
        <v>0</v>
      </c>
      <c r="G48" s="21">
        <v>0</v>
      </c>
      <c r="H48" s="22">
        <v>3</v>
      </c>
      <c r="I48" s="21">
        <v>4</v>
      </c>
      <c r="J48" s="56"/>
      <c r="K48" s="227" t="s">
        <v>319</v>
      </c>
      <c r="L48" s="228" t="s">
        <v>253</v>
      </c>
      <c r="M48" s="204" t="s">
        <v>31</v>
      </c>
      <c r="N48" s="21" t="s">
        <v>22</v>
      </c>
      <c r="O48" s="21">
        <v>3</v>
      </c>
      <c r="P48" s="21">
        <v>0</v>
      </c>
      <c r="Q48" s="21">
        <v>0</v>
      </c>
      <c r="R48" s="22">
        <v>3</v>
      </c>
      <c r="S48" s="21">
        <v>6</v>
      </c>
    </row>
    <row r="49" spans="1:27" x14ac:dyDescent="0.2">
      <c r="A49" s="217"/>
      <c r="B49" s="217" t="s">
        <v>114</v>
      </c>
      <c r="C49" s="36" t="s">
        <v>29</v>
      </c>
      <c r="D49" s="36" t="s">
        <v>22</v>
      </c>
      <c r="E49" s="36">
        <v>3</v>
      </c>
      <c r="F49" s="36">
        <v>0</v>
      </c>
      <c r="G49" s="36">
        <v>0</v>
      </c>
      <c r="H49" s="36">
        <f t="shared" si="4"/>
        <v>3</v>
      </c>
      <c r="I49" s="36">
        <v>4</v>
      </c>
      <c r="J49" s="3"/>
      <c r="K49" s="217"/>
      <c r="L49" s="217" t="s">
        <v>87</v>
      </c>
      <c r="M49" s="36" t="s">
        <v>29</v>
      </c>
      <c r="N49" s="36" t="s">
        <v>22</v>
      </c>
      <c r="O49" s="36">
        <v>3</v>
      </c>
      <c r="P49" s="36">
        <v>0</v>
      </c>
      <c r="Q49" s="36">
        <v>0</v>
      </c>
      <c r="R49" s="36">
        <f t="shared" si="5"/>
        <v>3</v>
      </c>
      <c r="S49" s="36">
        <v>4</v>
      </c>
    </row>
    <row r="50" spans="1:27" x14ac:dyDescent="0.2">
      <c r="A50" s="34"/>
      <c r="B50" s="34" t="s">
        <v>95</v>
      </c>
      <c r="C50" s="36" t="s">
        <v>29</v>
      </c>
      <c r="D50" s="36" t="s">
        <v>22</v>
      </c>
      <c r="E50" s="36">
        <v>3</v>
      </c>
      <c r="F50" s="36">
        <v>0</v>
      </c>
      <c r="G50" s="36">
        <v>0</v>
      </c>
      <c r="H50" s="36">
        <f t="shared" si="4"/>
        <v>3</v>
      </c>
      <c r="I50" s="36">
        <v>4</v>
      </c>
      <c r="J50" s="3"/>
      <c r="K50" s="34"/>
      <c r="L50" s="34" t="s">
        <v>96</v>
      </c>
      <c r="M50" s="36" t="s">
        <v>29</v>
      </c>
      <c r="N50" s="36" t="s">
        <v>22</v>
      </c>
      <c r="O50" s="36">
        <v>3</v>
      </c>
      <c r="P50" s="36">
        <v>0</v>
      </c>
      <c r="Q50" s="36">
        <v>0</v>
      </c>
      <c r="R50" s="36">
        <f t="shared" si="5"/>
        <v>3</v>
      </c>
      <c r="S50" s="36">
        <v>4</v>
      </c>
    </row>
    <row r="51" spans="1:27" x14ac:dyDescent="0.2">
      <c r="A51" s="48"/>
      <c r="B51" s="48" t="s">
        <v>422</v>
      </c>
      <c r="C51" s="49" t="s">
        <v>34</v>
      </c>
      <c r="D51" s="49" t="s">
        <v>20</v>
      </c>
      <c r="E51" s="49">
        <v>2</v>
      </c>
      <c r="F51" s="49">
        <v>0</v>
      </c>
      <c r="G51" s="49">
        <v>0</v>
      </c>
      <c r="H51" s="49">
        <f t="shared" si="4"/>
        <v>2</v>
      </c>
      <c r="I51" s="49">
        <v>3</v>
      </c>
      <c r="J51" s="3"/>
      <c r="K51" s="34"/>
      <c r="L51" s="37" t="s">
        <v>472</v>
      </c>
      <c r="M51" s="36" t="s">
        <v>29</v>
      </c>
      <c r="N51" s="36" t="s">
        <v>22</v>
      </c>
      <c r="O51" s="36">
        <v>0</v>
      </c>
      <c r="P51" s="36">
        <v>2</v>
      </c>
      <c r="Q51" s="36">
        <v>0</v>
      </c>
      <c r="R51" s="36">
        <v>1</v>
      </c>
      <c r="S51" s="36">
        <v>8</v>
      </c>
    </row>
    <row r="52" spans="1:27" ht="12" x14ac:dyDescent="0.25">
      <c r="A52" s="50"/>
      <c r="B52" s="51" t="s">
        <v>23</v>
      </c>
      <c r="C52" s="21"/>
      <c r="D52" s="20"/>
      <c r="E52" s="52">
        <f>SUM(E45:E51)</f>
        <v>19</v>
      </c>
      <c r="F52" s="52">
        <f>SUM(F45:F51)</f>
        <v>1</v>
      </c>
      <c r="G52" s="52">
        <f>SUM(G45:G51)</f>
        <v>0</v>
      </c>
      <c r="H52" s="229">
        <v>19.5</v>
      </c>
      <c r="I52" s="52">
        <f>SUM(I45:I51)</f>
        <v>30</v>
      </c>
      <c r="J52" s="53"/>
      <c r="K52" s="50"/>
      <c r="L52" s="51" t="s">
        <v>23</v>
      </c>
      <c r="M52" s="54"/>
      <c r="N52" s="55"/>
      <c r="O52" s="52">
        <f>SUM(O45:O51)</f>
        <v>16</v>
      </c>
      <c r="P52" s="52">
        <f>SUM(P45:P51)</f>
        <v>4</v>
      </c>
      <c r="Q52" s="52">
        <f>SUM(Q45:Q51)</f>
        <v>0</v>
      </c>
      <c r="R52" s="32">
        <f t="shared" si="5"/>
        <v>18</v>
      </c>
      <c r="S52" s="52">
        <v>30</v>
      </c>
    </row>
    <row r="53" spans="1:27" ht="12" x14ac:dyDescent="0.25">
      <c r="A53" s="19"/>
      <c r="B53" s="33" t="s">
        <v>33</v>
      </c>
      <c r="C53" s="21"/>
      <c r="D53" s="20"/>
      <c r="E53" s="21"/>
      <c r="F53" s="21"/>
      <c r="G53" s="21"/>
      <c r="H53" s="21"/>
      <c r="I53" s="31">
        <f>SUMIF(D45:D51,"=UE",I45:I51)</f>
        <v>8</v>
      </c>
      <c r="J53" s="56"/>
      <c r="K53" s="19"/>
      <c r="L53" s="33" t="s">
        <v>33</v>
      </c>
      <c r="M53" s="21"/>
      <c r="N53" s="20"/>
      <c r="O53" s="20"/>
      <c r="P53" s="20"/>
      <c r="Q53" s="20"/>
      <c r="R53" s="20"/>
      <c r="S53" s="31">
        <f>SUMIF(N45:N51,"=UE",S45:S51)</f>
        <v>5</v>
      </c>
    </row>
    <row r="54" spans="1:27" ht="12" x14ac:dyDescent="0.25">
      <c r="A54" s="34"/>
      <c r="B54" s="35" t="s">
        <v>32</v>
      </c>
      <c r="C54" s="35"/>
      <c r="D54" s="35"/>
      <c r="E54" s="35"/>
      <c r="F54" s="35"/>
      <c r="G54" s="35"/>
      <c r="H54" s="35"/>
      <c r="I54" s="223">
        <f>SUMIF(C45:C51,"=S",I45:I51)</f>
        <v>8</v>
      </c>
      <c r="J54" s="56"/>
      <c r="K54" s="34"/>
      <c r="L54" s="35" t="s">
        <v>32</v>
      </c>
      <c r="M54" s="35"/>
      <c r="N54" s="35"/>
      <c r="O54" s="35"/>
      <c r="P54" s="35"/>
      <c r="Q54" s="35"/>
      <c r="R54" s="35"/>
      <c r="S54" s="223">
        <v>8</v>
      </c>
    </row>
    <row r="55" spans="1:27" ht="12" x14ac:dyDescent="0.25">
      <c r="A55" s="48"/>
      <c r="B55" s="57" t="s">
        <v>254</v>
      </c>
      <c r="C55" s="57"/>
      <c r="D55" s="57"/>
      <c r="E55" s="57"/>
      <c r="F55" s="57"/>
      <c r="G55" s="57"/>
      <c r="H55" s="57"/>
      <c r="I55" s="224">
        <f>SUMIF(C45:C51,"=ÜS",I45:I51)</f>
        <v>3</v>
      </c>
      <c r="J55" s="56"/>
      <c r="K55" s="48"/>
      <c r="L55" s="57" t="s">
        <v>227</v>
      </c>
      <c r="M55" s="57"/>
      <c r="N55" s="57"/>
      <c r="O55" s="57"/>
      <c r="P55" s="57"/>
      <c r="Q55" s="57"/>
      <c r="R55" s="57"/>
      <c r="S55" s="224">
        <f>SUMIF(M45:M51,"=ÜS",S45:S51)</f>
        <v>0</v>
      </c>
    </row>
    <row r="56" spans="1:27" s="95" customFormat="1" ht="9.9" customHeight="1" x14ac:dyDescent="0.25">
      <c r="A56" s="40"/>
      <c r="B56" s="41"/>
      <c r="C56" s="41"/>
      <c r="D56" s="41"/>
      <c r="E56" s="41"/>
      <c r="F56" s="41"/>
      <c r="G56" s="41"/>
      <c r="H56" s="41"/>
      <c r="I56" s="58"/>
      <c r="J56" s="43"/>
      <c r="K56" s="40"/>
      <c r="L56" s="41"/>
      <c r="M56" s="41"/>
      <c r="N56" s="41"/>
      <c r="O56" s="41"/>
      <c r="P56" s="41"/>
      <c r="Q56" s="41"/>
      <c r="R56" s="41"/>
      <c r="S56" s="58"/>
    </row>
    <row r="57" spans="1:27" ht="12" x14ac:dyDescent="0.25">
      <c r="A57" s="243" t="s">
        <v>17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</row>
    <row r="58" spans="1:27" ht="12" x14ac:dyDescent="0.25">
      <c r="A58" s="240" t="s">
        <v>255</v>
      </c>
      <c r="B58" s="240"/>
      <c r="C58" s="240"/>
      <c r="D58" s="240"/>
      <c r="E58" s="240"/>
      <c r="F58" s="240"/>
      <c r="G58" s="240"/>
      <c r="H58" s="240"/>
      <c r="I58" s="240"/>
      <c r="J58" s="12"/>
      <c r="K58" s="240" t="s">
        <v>256</v>
      </c>
      <c r="L58" s="240"/>
      <c r="M58" s="240"/>
      <c r="N58" s="240"/>
      <c r="O58" s="240"/>
      <c r="P58" s="240"/>
      <c r="Q58" s="240"/>
      <c r="R58" s="240"/>
      <c r="S58" s="240"/>
    </row>
    <row r="59" spans="1:27" ht="30.75" customHeight="1" x14ac:dyDescent="0.2">
      <c r="A59" s="13" t="s">
        <v>28</v>
      </c>
      <c r="B59" s="14" t="s">
        <v>24</v>
      </c>
      <c r="C59" s="15" t="s">
        <v>25</v>
      </c>
      <c r="D59" s="16" t="s">
        <v>21</v>
      </c>
      <c r="E59" s="15" t="s">
        <v>6</v>
      </c>
      <c r="F59" s="15" t="s">
        <v>7</v>
      </c>
      <c r="G59" s="15" t="s">
        <v>8</v>
      </c>
      <c r="H59" s="47" t="s">
        <v>9</v>
      </c>
      <c r="I59" s="15" t="s">
        <v>10</v>
      </c>
      <c r="J59" s="18"/>
      <c r="K59" s="13" t="s">
        <v>28</v>
      </c>
      <c r="L59" s="14" t="s">
        <v>24</v>
      </c>
      <c r="M59" s="15" t="s">
        <v>25</v>
      </c>
      <c r="N59" s="16" t="s">
        <v>21</v>
      </c>
      <c r="O59" s="15" t="s">
        <v>6</v>
      </c>
      <c r="P59" s="15" t="s">
        <v>7</v>
      </c>
      <c r="Q59" s="15" t="s">
        <v>8</v>
      </c>
      <c r="R59" s="47" t="s">
        <v>9</v>
      </c>
      <c r="S59" s="15" t="s">
        <v>10</v>
      </c>
    </row>
    <row r="60" spans="1:27" ht="18.75" customHeight="1" x14ac:dyDescent="0.2">
      <c r="A60" s="210" t="s">
        <v>257</v>
      </c>
      <c r="B60" s="207" t="s">
        <v>258</v>
      </c>
      <c r="C60" s="204" t="s">
        <v>31</v>
      </c>
      <c r="D60" s="21" t="s">
        <v>22</v>
      </c>
      <c r="E60" s="21">
        <v>3</v>
      </c>
      <c r="F60" s="21">
        <v>0</v>
      </c>
      <c r="G60" s="21">
        <v>0</v>
      </c>
      <c r="H60" s="22">
        <f>E60+(F60+G60)/2</f>
        <v>3</v>
      </c>
      <c r="I60" s="21">
        <v>5</v>
      </c>
      <c r="J60" s="211"/>
      <c r="K60" s="212" t="s">
        <v>259</v>
      </c>
      <c r="L60" s="201" t="s">
        <v>260</v>
      </c>
      <c r="M60" s="204" t="s">
        <v>31</v>
      </c>
      <c r="N60" s="21" t="s">
        <v>22</v>
      </c>
      <c r="O60" s="21">
        <v>3</v>
      </c>
      <c r="P60" s="21">
        <v>0</v>
      </c>
      <c r="Q60" s="21">
        <v>0</v>
      </c>
      <c r="R60" s="22">
        <f>O60+(P60+Q60)/2</f>
        <v>3</v>
      </c>
      <c r="S60" s="21">
        <v>5</v>
      </c>
    </row>
    <row r="61" spans="1:27" ht="18" customHeight="1" x14ac:dyDescent="0.2">
      <c r="A61" s="210" t="s">
        <v>261</v>
      </c>
      <c r="B61" s="201" t="s">
        <v>262</v>
      </c>
      <c r="C61" s="204" t="s">
        <v>31</v>
      </c>
      <c r="D61" s="21" t="s">
        <v>22</v>
      </c>
      <c r="E61" s="21">
        <v>2</v>
      </c>
      <c r="F61" s="21">
        <v>1</v>
      </c>
      <c r="G61" s="21">
        <v>0</v>
      </c>
      <c r="H61" s="22">
        <f t="shared" ref="H61:H67" si="6">E61+(F61+G61)/2</f>
        <v>2.5</v>
      </c>
      <c r="I61" s="21">
        <v>5</v>
      </c>
      <c r="J61" s="211"/>
      <c r="K61" s="212" t="s">
        <v>263</v>
      </c>
      <c r="L61" s="201" t="s">
        <v>264</v>
      </c>
      <c r="M61" s="204" t="s">
        <v>31</v>
      </c>
      <c r="N61" s="21" t="s">
        <v>22</v>
      </c>
      <c r="O61" s="21">
        <v>2</v>
      </c>
      <c r="P61" s="21">
        <v>0</v>
      </c>
      <c r="Q61" s="21">
        <v>1</v>
      </c>
      <c r="R61" s="22">
        <f t="shared" ref="R61:R67" si="7">O61+(P61+Q61)/2</f>
        <v>2.5</v>
      </c>
      <c r="S61" s="21">
        <v>6</v>
      </c>
    </row>
    <row r="62" spans="1:27" ht="16.5" customHeight="1" x14ac:dyDescent="0.2">
      <c r="A62" s="210" t="s">
        <v>265</v>
      </c>
      <c r="B62" s="207" t="s">
        <v>266</v>
      </c>
      <c r="C62" s="204" t="s">
        <v>31</v>
      </c>
      <c r="D62" s="21" t="s">
        <v>20</v>
      </c>
      <c r="E62" s="21">
        <v>2</v>
      </c>
      <c r="F62" s="21">
        <v>0</v>
      </c>
      <c r="G62" s="21">
        <v>0</v>
      </c>
      <c r="H62" s="22">
        <f t="shared" si="6"/>
        <v>2</v>
      </c>
      <c r="I62" s="21">
        <v>6</v>
      </c>
      <c r="J62" s="211"/>
      <c r="K62" s="212" t="s">
        <v>267</v>
      </c>
      <c r="L62" s="207" t="s">
        <v>268</v>
      </c>
      <c r="M62" s="204" t="s">
        <v>31</v>
      </c>
      <c r="N62" s="21" t="s">
        <v>22</v>
      </c>
      <c r="O62" s="21">
        <v>2</v>
      </c>
      <c r="P62" s="21">
        <v>0</v>
      </c>
      <c r="Q62" s="21">
        <v>0</v>
      </c>
      <c r="R62" s="22">
        <f t="shared" si="7"/>
        <v>2</v>
      </c>
      <c r="S62" s="21">
        <v>5</v>
      </c>
    </row>
    <row r="63" spans="1:27" x14ac:dyDescent="0.2">
      <c r="A63" s="217"/>
      <c r="B63" s="217" t="s">
        <v>88</v>
      </c>
      <c r="C63" s="36" t="s">
        <v>29</v>
      </c>
      <c r="D63" s="36" t="s">
        <v>22</v>
      </c>
      <c r="E63" s="36">
        <v>3</v>
      </c>
      <c r="F63" s="36">
        <v>0</v>
      </c>
      <c r="G63" s="36">
        <v>0</v>
      </c>
      <c r="H63" s="36">
        <f t="shared" si="6"/>
        <v>3</v>
      </c>
      <c r="I63" s="36">
        <v>4</v>
      </c>
      <c r="J63" s="3"/>
      <c r="K63" s="217"/>
      <c r="L63" s="217" t="s">
        <v>92</v>
      </c>
      <c r="M63" s="36" t="s">
        <v>29</v>
      </c>
      <c r="N63" s="36" t="s">
        <v>22</v>
      </c>
      <c r="O63" s="36">
        <v>3</v>
      </c>
      <c r="P63" s="36">
        <v>0</v>
      </c>
      <c r="Q63" s="36">
        <v>0</v>
      </c>
      <c r="R63" s="36">
        <f t="shared" si="7"/>
        <v>3</v>
      </c>
      <c r="S63" s="36">
        <v>4</v>
      </c>
    </row>
    <row r="64" spans="1:27" ht="15" customHeight="1" x14ac:dyDescent="0.2">
      <c r="A64" s="34"/>
      <c r="B64" s="34" t="s">
        <v>97</v>
      </c>
      <c r="C64" s="36" t="s">
        <v>29</v>
      </c>
      <c r="D64" s="36" t="s">
        <v>22</v>
      </c>
      <c r="E64" s="36">
        <v>3</v>
      </c>
      <c r="F64" s="36">
        <v>0</v>
      </c>
      <c r="G64" s="36">
        <v>0</v>
      </c>
      <c r="H64" s="36">
        <f t="shared" si="6"/>
        <v>3</v>
      </c>
      <c r="I64" s="36">
        <v>4</v>
      </c>
      <c r="J64" s="3"/>
      <c r="K64" s="34"/>
      <c r="L64" s="34" t="s">
        <v>93</v>
      </c>
      <c r="M64" s="36" t="s">
        <v>29</v>
      </c>
      <c r="N64" s="36" t="s">
        <v>22</v>
      </c>
      <c r="O64" s="36">
        <v>3</v>
      </c>
      <c r="P64" s="36">
        <v>0</v>
      </c>
      <c r="Q64" s="36">
        <v>0</v>
      </c>
      <c r="R64" s="36">
        <f t="shared" si="7"/>
        <v>3</v>
      </c>
      <c r="S64" s="36">
        <v>4</v>
      </c>
      <c r="T64" s="221"/>
      <c r="U64" s="222"/>
      <c r="V64" s="222"/>
      <c r="W64" s="222"/>
      <c r="X64" s="222"/>
      <c r="Y64" s="222"/>
      <c r="Z64" s="222"/>
      <c r="AA64" s="222"/>
    </row>
    <row r="65" spans="1:27" x14ac:dyDescent="0.2">
      <c r="A65" s="48"/>
      <c r="B65" s="48" t="s">
        <v>444</v>
      </c>
      <c r="C65" s="49" t="s">
        <v>34</v>
      </c>
      <c r="D65" s="49" t="s">
        <v>20</v>
      </c>
      <c r="E65" s="49">
        <v>2</v>
      </c>
      <c r="F65" s="49">
        <v>0</v>
      </c>
      <c r="G65" s="49">
        <v>0</v>
      </c>
      <c r="H65" s="49">
        <f t="shared" si="6"/>
        <v>2</v>
      </c>
      <c r="I65" s="49">
        <v>3</v>
      </c>
      <c r="J65" s="3"/>
      <c r="K65" s="48"/>
      <c r="L65" s="48" t="s">
        <v>452</v>
      </c>
      <c r="M65" s="49" t="s">
        <v>34</v>
      </c>
      <c r="N65" s="49" t="s">
        <v>20</v>
      </c>
      <c r="O65" s="49">
        <v>2</v>
      </c>
      <c r="P65" s="49">
        <v>0</v>
      </c>
      <c r="Q65" s="49">
        <v>0</v>
      </c>
      <c r="R65" s="49">
        <f t="shared" si="7"/>
        <v>2</v>
      </c>
      <c r="S65" s="49">
        <v>3</v>
      </c>
      <c r="T65" s="221"/>
      <c r="U65" s="222"/>
      <c r="V65" s="222"/>
      <c r="W65" s="222"/>
      <c r="X65" s="222"/>
      <c r="Y65" s="222"/>
      <c r="Z65" s="222"/>
      <c r="AA65" s="222"/>
    </row>
    <row r="66" spans="1:27" x14ac:dyDescent="0.2">
      <c r="A66" s="48"/>
      <c r="B66" s="48" t="s">
        <v>451</v>
      </c>
      <c r="C66" s="49" t="s">
        <v>34</v>
      </c>
      <c r="D66" s="49" t="s">
        <v>20</v>
      </c>
      <c r="E66" s="49">
        <v>2</v>
      </c>
      <c r="F66" s="49">
        <v>0</v>
      </c>
      <c r="G66" s="49">
        <v>0</v>
      </c>
      <c r="H66" s="49">
        <f t="shared" si="6"/>
        <v>2</v>
      </c>
      <c r="I66" s="49">
        <v>3</v>
      </c>
      <c r="J66" s="3"/>
      <c r="K66" s="48"/>
      <c r="L66" s="48" t="s">
        <v>455</v>
      </c>
      <c r="M66" s="49" t="s">
        <v>34</v>
      </c>
      <c r="N66" s="49" t="s">
        <v>20</v>
      </c>
      <c r="O66" s="49">
        <v>2</v>
      </c>
      <c r="P66" s="49">
        <v>0</v>
      </c>
      <c r="Q66" s="49">
        <v>0</v>
      </c>
      <c r="R66" s="49">
        <f t="shared" si="7"/>
        <v>2</v>
      </c>
      <c r="S66" s="49">
        <v>3</v>
      </c>
    </row>
    <row r="67" spans="1:27" ht="12" x14ac:dyDescent="0.25">
      <c r="A67" s="50"/>
      <c r="B67" s="51" t="s">
        <v>23</v>
      </c>
      <c r="C67" s="21"/>
      <c r="D67" s="20"/>
      <c r="E67" s="52">
        <f>SUM(E60:E66)</f>
        <v>17</v>
      </c>
      <c r="F67" s="52">
        <f>SUM(F60:F66)</f>
        <v>1</v>
      </c>
      <c r="G67" s="52">
        <f>SUM(G60:G66)</f>
        <v>0</v>
      </c>
      <c r="H67" s="32">
        <f t="shared" si="6"/>
        <v>17.5</v>
      </c>
      <c r="I67" s="52">
        <f>SUM(I60:I66)</f>
        <v>30</v>
      </c>
      <c r="J67" s="53"/>
      <c r="K67" s="50"/>
      <c r="L67" s="51" t="s">
        <v>23</v>
      </c>
      <c r="M67" s="54"/>
      <c r="N67" s="55"/>
      <c r="O67" s="52">
        <f>SUM(O60:O66)</f>
        <v>17</v>
      </c>
      <c r="P67" s="52">
        <f>SUM(P60:P65)</f>
        <v>0</v>
      </c>
      <c r="Q67" s="52">
        <f>SUM(Q60:Q65)</f>
        <v>1</v>
      </c>
      <c r="R67" s="32">
        <f t="shared" si="7"/>
        <v>17.5</v>
      </c>
      <c r="S67" s="52">
        <f>SUM(S60:S66)</f>
        <v>30</v>
      </c>
    </row>
    <row r="68" spans="1:27" ht="12" x14ac:dyDescent="0.25">
      <c r="A68" s="19"/>
      <c r="B68" s="33" t="s">
        <v>33</v>
      </c>
      <c r="C68" s="21"/>
      <c r="D68" s="20"/>
      <c r="E68" s="21"/>
      <c r="F68" s="21"/>
      <c r="G68" s="21"/>
      <c r="H68" s="21"/>
      <c r="I68" s="31">
        <f>SUMIF(D60:D66,"=UE",I60:I66)</f>
        <v>12</v>
      </c>
      <c r="J68" s="56"/>
      <c r="K68" s="19"/>
      <c r="L68" s="33" t="s">
        <v>33</v>
      </c>
      <c r="M68" s="21"/>
      <c r="N68" s="20"/>
      <c r="O68" s="20"/>
      <c r="P68" s="20"/>
      <c r="Q68" s="20"/>
      <c r="R68" s="20"/>
      <c r="S68" s="31">
        <f>SUMIF(N60:N66,"=UE",S60:S66)</f>
        <v>6</v>
      </c>
    </row>
    <row r="69" spans="1:27" ht="12" x14ac:dyDescent="0.25">
      <c r="A69" s="34"/>
      <c r="B69" s="35" t="s">
        <v>32</v>
      </c>
      <c r="C69" s="35"/>
      <c r="D69" s="35"/>
      <c r="E69" s="35"/>
      <c r="F69" s="35"/>
      <c r="G69" s="35"/>
      <c r="H69" s="35"/>
      <c r="I69" s="223">
        <f>SUMIF(C60:C66,"=S",I60:I66)</f>
        <v>8</v>
      </c>
      <c r="J69" s="56"/>
      <c r="K69" s="34"/>
      <c r="L69" s="35" t="s">
        <v>32</v>
      </c>
      <c r="M69" s="35"/>
      <c r="N69" s="35"/>
      <c r="O69" s="35"/>
      <c r="P69" s="35"/>
      <c r="Q69" s="35"/>
      <c r="R69" s="35"/>
      <c r="S69" s="223">
        <f>SUMIF(M60:M66,"=S",S60:S66)</f>
        <v>8</v>
      </c>
    </row>
    <row r="70" spans="1:27" ht="12" x14ac:dyDescent="0.25">
      <c r="A70" s="48"/>
      <c r="B70" s="57" t="s">
        <v>227</v>
      </c>
      <c r="C70" s="57"/>
      <c r="D70" s="57"/>
      <c r="E70" s="57"/>
      <c r="F70" s="57"/>
      <c r="G70" s="57"/>
      <c r="H70" s="57"/>
      <c r="I70" s="224">
        <f>SUMIF(C60:C66,"=ÜS",I60:I66)</f>
        <v>6</v>
      </c>
      <c r="J70" s="56"/>
      <c r="K70" s="48"/>
      <c r="L70" s="57" t="s">
        <v>227</v>
      </c>
      <c r="M70" s="57"/>
      <c r="N70" s="57"/>
      <c r="O70" s="57"/>
      <c r="P70" s="57"/>
      <c r="Q70" s="57"/>
      <c r="R70" s="57"/>
      <c r="S70" s="224">
        <f>SUMIF(M60:M66,"=ÜS",S60:S66)</f>
        <v>6</v>
      </c>
    </row>
    <row r="72" spans="1:27" x14ac:dyDescent="0.2">
      <c r="A72" s="244" t="s">
        <v>471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</row>
    <row r="73" spans="1:27" x14ac:dyDescent="0.2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</row>
    <row r="75" spans="1:27" x14ac:dyDescent="0.2">
      <c r="B75" s="41"/>
    </row>
  </sheetData>
  <mergeCells count="24">
    <mergeCell ref="A6:B6"/>
    <mergeCell ref="D6:J6"/>
    <mergeCell ref="L6:Q6"/>
    <mergeCell ref="R6:S6"/>
    <mergeCell ref="A8:S8"/>
    <mergeCell ref="A1:S1"/>
    <mergeCell ref="A2:S2"/>
    <mergeCell ref="A3:S3"/>
    <mergeCell ref="A5:D5"/>
    <mergeCell ref="E5:F5"/>
    <mergeCell ref="G5:H5"/>
    <mergeCell ref="J5:S5"/>
    <mergeCell ref="A10:I10"/>
    <mergeCell ref="K10:S10"/>
    <mergeCell ref="A72:S73"/>
    <mergeCell ref="A57:S57"/>
    <mergeCell ref="A58:I58"/>
    <mergeCell ref="K58:S58"/>
    <mergeCell ref="A24:S24"/>
    <mergeCell ref="A26:I26"/>
    <mergeCell ref="K26:S26"/>
    <mergeCell ref="A41:S41"/>
    <mergeCell ref="A43:I43"/>
    <mergeCell ref="K43:S43"/>
  </mergeCells>
  <dataValidations count="4">
    <dataValidation type="list" allowBlank="1" showInputMessage="1" showErrorMessage="1" sqref="D12:D18">
      <formula1>$V$11:$V$14</formula1>
    </dataValidation>
    <dataValidation type="list" allowBlank="1" showInputMessage="1" showErrorMessage="1" sqref="N12:N18 N45:N51 N28:N35 N60:N66 D45:D51 D60:D66 D28:D35">
      <formula1>$V$12:$V$14</formula1>
    </dataValidation>
    <dataValidation type="list" allowBlank="1" showInputMessage="1" showErrorMessage="1" sqref="C12:C18">
      <formula1>$U$12:$U$16</formula1>
    </dataValidation>
    <dataValidation type="list" allowBlank="1" showInputMessage="1" showErrorMessage="1" sqref="M12:M18 M45:M51 M60:M66 C28:C35 C60:C66 M28:M35 C45:C51">
      <formula1>$U$12:$U$15</formula1>
    </dataValidation>
  </dataValidations>
  <printOptions verticalCentered="1"/>
  <pageMargins left="0" right="0" top="0" bottom="0" header="0" footer="0"/>
  <pageSetup paperSize="9" scale="7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İŞLTM</vt:lpstr>
      <vt:lpstr>İKTST</vt:lpstr>
      <vt:lpstr>KAMU</vt:lpstr>
      <vt:lpstr>EKONMTR</vt:lpstr>
      <vt:lpstr>ÇEKO</vt:lpstr>
      <vt:lpstr>ULUS.İLİŞ.</vt:lpstr>
      <vt:lpstr>YBS</vt:lpstr>
      <vt:lpstr>UTL</vt:lpstr>
      <vt:lpstr>EKONMTR!Yazdırma_Alanı</vt:lpstr>
      <vt:lpstr>İŞLTM!Yazdırma_Alanı</vt:lpstr>
      <vt:lpstr>UTL!Yazdırma_Alanı</vt:lpstr>
      <vt:lpstr>YBS!Yazdırma_Alanı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2021-09-08T13:03:02Z</cp:lastPrinted>
  <dcterms:created xsi:type="dcterms:W3CDTF">2021-06-05T06:56:15Z</dcterms:created>
  <dcterms:modified xsi:type="dcterms:W3CDTF">2021-09-09T12:33:58Z</dcterms:modified>
</cp:coreProperties>
</file>